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80" yWindow="120" windowWidth="11355" windowHeight="8700" firstSheet="1" activeTab="7"/>
  </bookViews>
  <sheets>
    <sheet name="podsumowanie" sheetId="1" r:id="rId1"/>
    <sheet name=" W bud gr 1" sheetId="2" r:id="rId2"/>
    <sheet name="W bud gr 2" sheetId="3" r:id="rId3"/>
    <sheet name="W bud gr 3" sheetId="4" r:id="rId4"/>
    <sheet name="S gr 1" sheetId="5" r:id="rId5"/>
    <sheet name="S gr 2" sheetId="6" r:id="rId6"/>
    <sheet name="S gr 3" sheetId="7" r:id="rId7"/>
    <sheet name="S gr 4" sheetId="8" r:id="rId8"/>
    <sheet name="S gr 5" sheetId="9" r:id="rId9"/>
    <sheet name="S gr 6" sheetId="10" r:id="rId10"/>
    <sheet name="S gr 7" sheetId="11" r:id="rId11"/>
    <sheet name="kotłownia" sheetId="12" r:id="rId12"/>
    <sheet name="w m gr 1" sheetId="13" r:id="rId13"/>
    <sheet name="w m gr 2" sheetId="14" r:id="rId14"/>
    <sheet name="w m gr 3" sheetId="15" r:id="rId15"/>
    <sheet name="Arkusz1" sheetId="16" r:id="rId16"/>
    <sheet name="Arkusz2" sheetId="17" r:id="rId17"/>
    <sheet name="Arkusz3" sheetId="18" r:id="rId18"/>
  </sheets>
  <definedNames>
    <definedName name="_xlnm.Print_Titles" localSheetId="1">' W bud gr 1'!$2:$3</definedName>
    <definedName name="_xlnm.Print_Titles" localSheetId="11">'kotłownia'!$2:$3</definedName>
    <definedName name="_xlnm.Print_Titles" localSheetId="4">'S gr 1'!$2:$3</definedName>
    <definedName name="_xlnm.Print_Titles" localSheetId="5">'S gr 2'!$2:$3</definedName>
    <definedName name="_xlnm.Print_Titles" localSheetId="6">'S gr 3'!$2:$3</definedName>
    <definedName name="_xlnm.Print_Titles" localSheetId="7">'S gr 4'!$2:$3</definedName>
    <definedName name="_xlnm.Print_Titles" localSheetId="9">'S gr 6'!$2:$3</definedName>
    <definedName name="_xlnm.Print_Titles" localSheetId="10">'S gr 7'!$2:$3</definedName>
    <definedName name="_xlnm.Print_Titles" localSheetId="2">'W bud gr 2'!$2:$3</definedName>
    <definedName name="_xlnm.Print_Titles" localSheetId="3">'W bud gr 3'!$2:$3</definedName>
    <definedName name="_xlnm.Print_Titles" localSheetId="12">'w m gr 1'!$2:$3</definedName>
    <definedName name="_xlnm.Print_Titles" localSheetId="13">'w m gr 2'!$2:$3</definedName>
    <definedName name="_xlnm.Print_Titles" localSheetId="14">'w m gr 3'!$2:$3</definedName>
  </definedNames>
  <calcPr fullCalcOnLoad="1"/>
</workbook>
</file>

<file path=xl/comments1.xml><?xml version="1.0" encoding="utf-8"?>
<comments xmlns="http://schemas.openxmlformats.org/spreadsheetml/2006/main">
  <authors>
    <author>SPEC Sedzisz?w</author>
  </authors>
  <commentList>
    <comment ref="C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miejce edytowalne</t>
        </r>
      </text>
    </comment>
  </commentList>
</comments>
</file>

<file path=xl/comments10.xml><?xml version="1.0" encoding="utf-8"?>
<comments xmlns="http://schemas.openxmlformats.org/spreadsheetml/2006/main">
  <authors>
    <author>SPEC Sedzisz?w</author>
  </authors>
  <commentList>
    <comment ref="G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</commentList>
</comments>
</file>

<file path=xl/comments11.xml><?xml version="1.0" encoding="utf-8"?>
<comments xmlns="http://schemas.openxmlformats.org/spreadsheetml/2006/main">
  <authors>
    <author>SPEC Sedzisz?w</author>
  </authors>
  <commentList>
    <comment ref="G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</commentList>
</comments>
</file>

<file path=xl/comments12.xml><?xml version="1.0" encoding="utf-8"?>
<comments xmlns="http://schemas.openxmlformats.org/spreadsheetml/2006/main">
  <authors>
    <author>SPEC Sedzisz?w</author>
  </authors>
  <commentList>
    <comment ref="G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</commentList>
</comments>
</file>

<file path=xl/comments13.xml><?xml version="1.0" encoding="utf-8"?>
<comments xmlns="http://schemas.openxmlformats.org/spreadsheetml/2006/main">
  <authors>
    <author>SPEC Sedzisz?w</author>
  </authors>
  <commentList>
    <comment ref="F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</commentList>
</comments>
</file>

<file path=xl/comments14.xml><?xml version="1.0" encoding="utf-8"?>
<comments xmlns="http://schemas.openxmlformats.org/spreadsheetml/2006/main">
  <authors>
    <author>SPEC Sedzisz?w</author>
  </authors>
  <commentList>
    <comment ref="F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4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</commentList>
</comments>
</file>

<file path=xl/comments15.xml><?xml version="1.0" encoding="utf-8"?>
<comments xmlns="http://schemas.openxmlformats.org/spreadsheetml/2006/main">
  <authors>
    <author>SPEC Sedzisz?w</author>
  </authors>
  <commentList>
    <comment ref="F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1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2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F3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</commentList>
</comments>
</file>

<file path=xl/comments2.xml><?xml version="1.0" encoding="utf-8"?>
<comments xmlns="http://schemas.openxmlformats.org/spreadsheetml/2006/main">
  <authors>
    <author>SPEC Sedzisz?w</author>
  </authors>
  <commentList>
    <comment ref="G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</commentList>
</comments>
</file>

<file path=xl/comments3.xml><?xml version="1.0" encoding="utf-8"?>
<comments xmlns="http://schemas.openxmlformats.org/spreadsheetml/2006/main">
  <authors>
    <author>SPEC Sedzisz?w</author>
  </authors>
  <commentList>
    <comment ref="G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</commentList>
</comments>
</file>

<file path=xl/comments4.xml><?xml version="1.0" encoding="utf-8"?>
<comments xmlns="http://schemas.openxmlformats.org/spreadsheetml/2006/main">
  <authors>
    <author>SPEC Sedzisz?w</author>
  </authors>
  <commentList>
    <comment ref="G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</commentList>
</comments>
</file>

<file path=xl/comments5.xml><?xml version="1.0" encoding="utf-8"?>
<comments xmlns="http://schemas.openxmlformats.org/spreadsheetml/2006/main">
  <authors>
    <author>SPEC Sedzisz?w</author>
  </authors>
  <commentList>
    <comment ref="G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9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9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</commentList>
</comments>
</file>

<file path=xl/comments6.xml><?xml version="1.0" encoding="utf-8"?>
<comments xmlns="http://schemas.openxmlformats.org/spreadsheetml/2006/main">
  <authors>
    <author>SPEC Sedzisz?w</author>
  </authors>
  <commentList>
    <comment ref="G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</commentList>
</comments>
</file>

<file path=xl/comments7.xml><?xml version="1.0" encoding="utf-8"?>
<comments xmlns="http://schemas.openxmlformats.org/spreadsheetml/2006/main">
  <authors>
    <author>SPEC Sedzisz?w</author>
  </authors>
  <commentList>
    <comment ref="G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9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9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9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</commentList>
</comments>
</file>

<file path=xl/comments8.xml><?xml version="1.0" encoding="utf-8"?>
<comments xmlns="http://schemas.openxmlformats.org/spreadsheetml/2006/main">
  <authors>
    <author>SPEC Sedzisz?w</author>
  </authors>
  <commentList>
    <comment ref="G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2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3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4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5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9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</commentList>
</comments>
</file>

<file path=xl/comments9.xml><?xml version="1.0" encoding="utf-8"?>
<comments xmlns="http://schemas.openxmlformats.org/spreadsheetml/2006/main">
  <authors>
    <author>SPEC Sedzisz?w</author>
  </authors>
  <commentList>
    <comment ref="G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8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0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1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2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3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4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5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6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  <comment ref="G17" authorId="0">
      <text>
        <r>
          <rPr>
            <b/>
            <sz val="8"/>
            <rFont val="Tahoma"/>
            <family val="0"/>
          </rPr>
          <t>SPEC Sedziszów:</t>
        </r>
        <r>
          <rPr>
            <sz val="8"/>
            <rFont val="Tahoma"/>
            <family val="0"/>
          </rPr>
          <t xml:space="preserve">
miejsce edytowalne</t>
        </r>
      </text>
    </comment>
  </commentList>
</comments>
</file>

<file path=xl/sharedStrings.xml><?xml version="1.0" encoding="utf-8"?>
<sst xmlns="http://schemas.openxmlformats.org/spreadsheetml/2006/main" count="3118" uniqueCount="878">
  <si>
    <t>Demontaż rurociągu stalowego o połączeniach gwintowanych o śr. 65 mm 96</t>
  </si>
  <si>
    <t>Demontaż zaworu o połączeniu kołnierzowym o śr. 65 mm 96</t>
  </si>
  <si>
    <t>Demontaż zaworu o połączeniu kołnierzowym o śr. 80 mm 96</t>
  </si>
  <si>
    <t>9 d.1</t>
  </si>
  <si>
    <t>Demontaż zaworu zwrotnego śr. 65 mm 32</t>
  </si>
  <si>
    <t>10 d.1</t>
  </si>
  <si>
    <t>Demontaż zaworu zwrotnego śr. 80 mm 32</t>
  </si>
  <si>
    <t>11 d.1</t>
  </si>
  <si>
    <t>Demontaż filtra śr. 65 mm 32</t>
  </si>
  <si>
    <t>12 d.1</t>
  </si>
  <si>
    <t>Demontaż filtra śr. 80 mm 32</t>
  </si>
  <si>
    <t>13 d.1</t>
  </si>
  <si>
    <t>Demontaż zbiornika odpowietrzającego 32</t>
  </si>
  <si>
    <t>Rurociągi z rur stalowych czarnych o śr. 50 mm łączonych przez spawanie w pomieszczeniach węzłów cieplnych i przepompowniach 128</t>
  </si>
  <si>
    <t>Rurociągi z rur stalowych czarnych o śr. 65 mm łączonych przez spawanie w pomieszczeniach węzłów cieplnych i przepompowniach 192</t>
  </si>
  <si>
    <t>Próby węzła cieplnego 32</t>
  </si>
  <si>
    <t>Uruchomienie węzłów wodnych c. o. 32</t>
  </si>
  <si>
    <t>Zawory zaporowe staliwne ośr. 50mm dla ciśnień 4 MPa 32</t>
  </si>
  <si>
    <t>Zawory o śr.15 mm dla odpowietrzenia 32</t>
  </si>
  <si>
    <t>KNR 2-1 5 0509-01</t>
  </si>
  <si>
    <t>Rozdzielacze do kotłów i instalacji c. o. z rur o śr.100 mm 32</t>
  </si>
  <si>
    <t>Zawory spustowe o śr. 32 mm 32</t>
  </si>
  <si>
    <t>Termometry techniczne proste 32</t>
  </si>
  <si>
    <t>Montaż naczynia Reflec 16</t>
  </si>
  <si>
    <t>Zbiorniki odpowietrzające o pojemności 2,5 dm3 32</t>
  </si>
  <si>
    <t>Zawór odcinający o śr.nom. 15 mm 32</t>
  </si>
  <si>
    <t>Zawór odpowietrzający o śr. 6 mm 32</t>
  </si>
  <si>
    <t>31 d.2</t>
  </si>
  <si>
    <t>Jednowarstwowa izolacja Steinonorm o grubości 30 mm otulinami z wełny mi­neralnej rurociągów o śr.zewn. 50 mm 48</t>
  </si>
  <si>
    <t>32 d.2</t>
  </si>
  <si>
    <t>Jednowarstwowa izolacja Steinonorm o grubości 30 mm otulinami z wełny mi­neralnej rurociągów o śr.zewn. 65 mm 83.2</t>
  </si>
  <si>
    <t>33 d.2</t>
  </si>
  <si>
    <t>Jednowarstwowa izolacja Steinonorm o grubości 30 mm otulinami z wełny mi­neralnej rurociągów o śr.zewn. 100 mm 17.6</t>
  </si>
  <si>
    <t>34 d.2</t>
  </si>
  <si>
    <t>Czyszczenie przez szczotkowanie ręczne do trzeciego stopnia czystości ruro­ciągów o średnicy zewnętrznej 58-21 9 mm (stan wyjściowy powierzchni B) 80</t>
  </si>
  <si>
    <t>35 d.2</t>
  </si>
  <si>
    <t>Malowanie pędzlem emaliami termoodpornymi rurociągów o średnicy zewnętrz­nej 58-219 mm 80</t>
  </si>
  <si>
    <t>Demontaż wymienników ciepła 2.0</t>
  </si>
  <si>
    <t>Demontaż naczynia wzbiorczego 1.0</t>
  </si>
  <si>
    <t>Demontaż pomp 2.0</t>
  </si>
  <si>
    <t>Demontaż rurociągu stalowego o połączeniach spawanych o śr. 50 mm 20.0</t>
  </si>
  <si>
    <t>Demontaż rurociągu stalowego o połączeniach spawanych o śr. 80 mm 10.0</t>
  </si>
  <si>
    <t>Demontaż rurociągu stalowego o połączeniach gwintowanych o śr. 65 mm 6.0</t>
  </si>
  <si>
    <t>Demontaż zaworu o połączeniu kołnierzowym o śr. 65 mm 6.0</t>
  </si>
  <si>
    <t>Demontaż zaworu o połączeniu kołnierzowym o śr. 80 mm 6.0</t>
  </si>
  <si>
    <t>Demontaż zaworu zwrotnego śr. 65 mm 2.0</t>
  </si>
  <si>
    <t>Demontaż zaworu zwrotnego śr. 80 mm 2.0</t>
  </si>
  <si>
    <t>Demontaż filtra śr. 65 mm 2.0</t>
  </si>
  <si>
    <t>Demontaż filtra śr. 80 mm 2.0</t>
  </si>
  <si>
    <t>Demontaż zbiornika odpowietrzającego 2.0</t>
  </si>
  <si>
    <t>Rurociągi z rur stalowych czarnych o śr. 50 mm łączonych przez spawanie w pomieszczeniach węzłów cieplnych i przepompowniach 8.0</t>
  </si>
  <si>
    <t>Rurociągi z rur stalowych czarnych o śr. 65 mm łączonych przez spawanie w pomieszczeniach węzłów cieplnych i przepompowniach 12.0</t>
  </si>
  <si>
    <t>Próby węzła cieplnego 2.0</t>
  </si>
  <si>
    <t>Uruchomienie węzłów wodnych c. o. 2.0</t>
  </si>
  <si>
    <t>Zawory zaporowe staliwne ośr. 50mm dla ciśnień 4 MPa 2.0</t>
  </si>
  <si>
    <t>Zawory o śr.15 mm dla odpowietrzenia 2.0</t>
  </si>
  <si>
    <t>Montaż węzła wymiennikowego typ C c. o (600 kW), c.w.u (40-120 kW) 1.0</t>
  </si>
  <si>
    <t>Rozdzielacze do kotłów i instalacji c. o. z rur o śr.100 mm 2.</t>
  </si>
  <si>
    <t>Zawory spustowe o śr. 32 mm 2.0</t>
  </si>
  <si>
    <t>Termometry techniczne proste 2.0</t>
  </si>
  <si>
    <t>Manometry z rurką syfon ową 2.0</t>
  </si>
  <si>
    <t>Montaż naczynia Reflec 1.0</t>
  </si>
  <si>
    <t>Zbiorniki odpowietrzające o pojemności 2,5 dm3 2.0</t>
  </si>
  <si>
    <t>Zawór odcinający o śr.nom. 15 mm 2.0</t>
  </si>
  <si>
    <t>Zawór odpowietrzający o śr. 6 mm 2.0</t>
  </si>
  <si>
    <t>Jednowarstwowa izolacja Steinonorm o grubości 30 mm otulinami z wełny mi­neralnej rurociągów o śr.zewn. 50 mm 3.0</t>
  </si>
  <si>
    <t>Jednowarstwowa izolacja Steinonorm o grubości 30 mm otulinami z wełny mi­neralnej rurociągów o śr.zewn. 65 mm 5.2</t>
  </si>
  <si>
    <t>Jednowarstwowa izolacja Steinonorm o grubości 30 mm otulinami z wełny mi­neralnej rurociągów o śr.zewn. 100 mm 1.1</t>
  </si>
  <si>
    <t>Czyszczenie przez szczotkowanie ręczne do trzeciego stopnia czystości ruro­ciągów o średnicy zewnętrznej 58-21 9 mm (stan wyjściowy powierzchni B) 5.0</t>
  </si>
  <si>
    <t>Malowanie pędzlem emaliami termoodpornymi rurociągów o średnicy zewnętrz­nej 58-219 mm 5.0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</si>
  <si>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</si>
  <si>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</si>
  <si>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L.P.</t>
  </si>
  <si>
    <t>Przedmiar</t>
  </si>
  <si>
    <t>Etap</t>
  </si>
  <si>
    <t>Węzły cieplne wymiennikowe os. Sady - montaż - gr 1 W1-W21 bud. 1-3,6-8,10-22,25,26, W 36 hotel, W 38 Zębiec, W39 kościół, W40 poczta - zad. 51-71, 86,88-90 w Sędziszowie</t>
  </si>
  <si>
    <t>Węzły cieplne wymiennikowe os. " Na Skarpie" - montaż – gr 2 W22-W35 bud. 1-7,10-16 W41 ośrodek zdrowia, W42 przedszkole - zad. 72-85, 91,92 w Sędziszowie</t>
  </si>
  <si>
    <t>Węzeł cieplny wymiennikowy, montaż - grupa 3, W37 Szkoła Podstawowa nr 1 zad. 87 w Sędziszowie</t>
  </si>
  <si>
    <t>Sieci cieplne gr 1- sieć Sefako do wymiennikowni Sady w Sędziszowie (zad. 11-16)</t>
  </si>
  <si>
    <t>Sieci cieplne gr 2 - wymiennikownia Sady - Skarpa odejście na szkołę ( zad. 17, 22, 24) w Sędziszowie</t>
  </si>
  <si>
    <t>Sieci cieplne gr 3 - do węzłów wymiennikowych W1-W21 w bud W36 hotel ( zad. 18-21, 23, 29) os. Sady w Sędziszowie</t>
  </si>
  <si>
    <t>Sieci cieplne gr 4 - do węzłów wymiennikowych W22-W35 w bud ( zad. 25,26,27) os. "Na Skarpie" w Sędziszowie</t>
  </si>
  <si>
    <t>Sieci cieplne gr 5 - do węzła wymiennikowego w budynku " Zębiec" - zadanie 30 w Sędziszowie</t>
  </si>
  <si>
    <t>Sieci cieplne gr 6 - do szkoły nr 2, przychodni od " Zębca" - zadanie 31 w Sędziszowie</t>
  </si>
  <si>
    <t>Sieci cieplne gr 7- do Szkoły Podstawowej nr 1 - zadanie 28 w Sędziszowie</t>
  </si>
  <si>
    <t>Modernizacja kotłowni - zadanie 93 w Sędziszowie wymiana kotła, automatyka, system telemetrii węzłów cieplnych wymiennikowych</t>
  </si>
  <si>
    <t>Węzły cieplne wymiennikowe os. Sady - montaż – gr. 1 Wl-W21 bud. 1 -3,6-8,10-22,25,26, W 36 hotel, W 38 Zębiec, W39 kościół, W40 poczta - zad. 51-71, 86,88-90 w Sędziszowie</t>
  </si>
  <si>
    <t>Węzły cieplne wymiennikowe os." Na Skarpie" - montaż – gr. 2 W22-W35 bud. 1 -7,10-16 W41 ośrodek zdrowia, W42 przedszkole - zad. 72-85, 91,92 w Sędziszowie</t>
  </si>
  <si>
    <t xml:space="preserve">Cena </t>
  </si>
  <si>
    <t>Wartość</t>
  </si>
  <si>
    <t>podsypka z piasku o gr. 10 cm</t>
  </si>
  <si>
    <t>Rurociągi z rur preizolowanych o śr. 88.9/160, grubość ścianek stalowych 3,2 mm</t>
  </si>
  <si>
    <t>Elementy rurociągów sieci cieplnych z rur preizolowanych - kurek o śr.65 mm</t>
  </si>
  <si>
    <t>Elementy ruociągów sieci cieplnych z rur preizolowanych odgałęzienia śr.100 mm od rury 150 mm</t>
  </si>
  <si>
    <t>rozebranie krawężników betonowych 15/30 cm na podsypce piaskowej</t>
  </si>
  <si>
    <t>Elementy rurociągów sieci cieplnych z rur preizolowanych - odgałęzienia śr.50mm od rury 80 mm</t>
  </si>
  <si>
    <t xml:space="preserve">Nawierzchnia z mieszanek mineralno-bitumicznych grysowo-żwirowych - warstwa ścieralna asfaltowa - grubość po zagęszcz. 4 cm </t>
  </si>
  <si>
    <t>Cena</t>
  </si>
  <si>
    <t xml:space="preserve">Wartość </t>
  </si>
  <si>
    <t>Lp</t>
  </si>
  <si>
    <t>Podstawa</t>
  </si>
  <si>
    <t>Opis i wyliczenia</t>
  </si>
  <si>
    <t>j.m</t>
  </si>
  <si>
    <t>Poszcz</t>
  </si>
  <si>
    <t>ROBOTY REMONTOWO BUDOWLANE</t>
  </si>
  <si>
    <t>1 d.1</t>
  </si>
  <si>
    <t>ST-0-5</t>
  </si>
  <si>
    <t>KNR 4-01 0212-01</t>
  </si>
  <si>
    <t>Roboty rozbiórkowe, elementy betonowe niezbrojone, grubości do 15 cm</t>
  </si>
  <si>
    <t>RAZEM</t>
  </si>
  <si>
    <t>2 d.1</t>
  </si>
  <si>
    <t>KNR 4-01 0106-01</t>
  </si>
  <si>
    <t xml:space="preserve">Wykopy nieumocnione o ścianach pionowych wykonane wewnątrz bu­dynku, z odrzuceniem na odległość do 3 m </t>
  </si>
  <si>
    <t>3 d.1</t>
  </si>
  <si>
    <t>KNR 4-01 0106-05</t>
  </si>
  <si>
    <t xml:space="preserve">Wykopy nieumocnione o ścianach pionowych wykonane wewnątrz bu­dynku, usuniecie gruzu i ziemi z piwnic budynku </t>
  </si>
  <si>
    <t>4 d.1</t>
  </si>
  <si>
    <t>KNR 4-01 0210-01</t>
  </si>
  <si>
    <t>Wykucie bruzd, poziome lub pionowe, beton żwirowy, przekrój do 0,023 m2</t>
  </si>
  <si>
    <t xml:space="preserve">m </t>
  </si>
  <si>
    <t>5 d.1</t>
  </si>
  <si>
    <t>KNNR 3 0605-05</t>
  </si>
  <si>
    <t>Malowanie tynków wewnętrznych, ścian i sufitów z przetarciem tynków farbą emulsyjną dwukrotnie</t>
  </si>
  <si>
    <t>6 d.1</t>
  </si>
  <si>
    <t>KNR 4-01 1209-05</t>
  </si>
  <si>
    <t>Malowanie farbą olejną stolarki uprzednio malowanej, okna, 2-krotne, do 1,0 m2</t>
  </si>
  <si>
    <t>7 d.1</t>
  </si>
  <si>
    <t>KNR 4-01 1209-10</t>
  </si>
  <si>
    <t>Malowanie farbą olejną stolarki uprzednio malowanej, drzwi, ścianki,szafki, 2-krotne, ponad 1,0 m2</t>
  </si>
  <si>
    <t>8 d.1</t>
  </si>
  <si>
    <t>KNR 7-30 1109-01</t>
  </si>
  <si>
    <t>Zamek do wygrodzen wejściowy 25</t>
  </si>
  <si>
    <t>szt</t>
  </si>
  <si>
    <t>ROBOTY INSTALACYJNE WOD-KAN - WYMIANA INSTALACJI</t>
  </si>
  <si>
    <t>9 d.2</t>
  </si>
  <si>
    <t>ST-2-2</t>
  </si>
  <si>
    <t xml:space="preserve">szt </t>
  </si>
  <si>
    <t>10 d.2</t>
  </si>
  <si>
    <t>KNNR 4 0106-01</t>
  </si>
  <si>
    <t>Rurociągi stalowe ocynkowane o połączeniach gwintowanych, na ścianach w budynkach niemieszkalnych, Dn 15 mm</t>
  </si>
  <si>
    <t>11 d.2</t>
  </si>
  <si>
    <t>KNNR 4 0115-01</t>
  </si>
  <si>
    <t>Dodatki za podejścia dopływowe, w rurociągach stalowych, do zawo­rów czerpalnych, baterii, mieszaczy, hydrantów itp. o połączeniu sztywnym, Dn 15 mm 25</t>
  </si>
  <si>
    <t>12 d.2</t>
  </si>
  <si>
    <t>KNNR 4 0130-01</t>
  </si>
  <si>
    <t>Zawory przelotowe i zwrotne, instalacji wodociągowych z rur stalo­wych, Dn 15 mm 25</t>
  </si>
  <si>
    <t>13 d.2</t>
  </si>
  <si>
    <t>KNNR 4 0137-01</t>
  </si>
  <si>
    <t>Bateria umywalkowa lub zmywakowa, ścienna, Dn 15 mm 25</t>
  </si>
  <si>
    <t>14 d.2</t>
  </si>
  <si>
    <t>KNNR 4 0203-01</t>
  </si>
  <si>
    <t>Rurociągi z PVC kanalizacyjne w gotowych wykopach, wewnątrz budynków, na wcisk, Fi 50 mm 112.5</t>
  </si>
  <si>
    <t>m</t>
  </si>
  <si>
    <t>15 d.2</t>
  </si>
  <si>
    <t>KNNR 4 0211-01</t>
  </si>
  <si>
    <t>Dodatki za wykonanie podejść odpływowych z PVC, na wcisk, Fi 50 mm</t>
  </si>
  <si>
    <t>16 d.2</t>
  </si>
  <si>
    <t>17 d.2</t>
  </si>
  <si>
    <t>KNR 2-15 0103-07</t>
  </si>
  <si>
    <t>Rurociągi w instalacjach wodociągowych o śr.nom. 65 mm stalowe ocynkow.o połącz.gwintow. dla wody zimnej</t>
  </si>
  <si>
    <t>18 d.2</t>
  </si>
  <si>
    <t>KNR 2-15 0103-04</t>
  </si>
  <si>
    <t>Rurociągi w instalacjach wodociągowych o śr.nom. 32 mm stalowe ocynkow.o połącz.gwintow. dla wody ciepłej</t>
  </si>
  <si>
    <t>19 d.2</t>
  </si>
  <si>
    <t>KNR 2-15 0103-06</t>
  </si>
  <si>
    <t>Rurociągi w instalacjach wodociągowych o śr.nom. 50 mm stalowe ocynkow.o połącz.gwintow. dla wody ciepłej</t>
  </si>
  <si>
    <t>20 d.2</t>
  </si>
  <si>
    <t>KNNR 4 0230-02</t>
  </si>
  <si>
    <t>Umywalka pojedyncza porcelanowa z syfonem gruszkowym 25</t>
  </si>
  <si>
    <t>kpl</t>
  </si>
  <si>
    <t>Rurociągi stalaowa ocynkowane o połąćzeniach gwintowanych, na ścianach w budynkach Dn 15mm</t>
  </si>
  <si>
    <t xml:space="preserve">Roboty ziemne wykon.koparkami podsiębiernymi o poj.łyżki 0.40 m3 w gr. kat.III z transp.urobku samochod.samowyładowczymi na odległość do 1 km </t>
  </si>
  <si>
    <t>montaż węzłów wymiennikowych c.o. do 100 kW, c.w.u. 90/165 kW</t>
  </si>
  <si>
    <t>montaż węzłów wymiennikowych c.o. do 210 kW, c.w.u. 210/360 kW</t>
  </si>
  <si>
    <t>montaż węzłów wymiennikowych c.o. do 90 kW, c.w.u. 90/150 kW</t>
  </si>
  <si>
    <t>montaż węzłów wymiennikowych c.o. do 420 kW, c.w.u. 640/930 kW</t>
  </si>
  <si>
    <t>montaż węzłów wymiennikowych c.o. do 120 kW, c.w.u. 105/195 kW</t>
  </si>
  <si>
    <r>
      <t>m</t>
    </r>
    <r>
      <rPr>
        <vertAlign val="superscript"/>
        <sz val="10"/>
        <color indexed="8"/>
        <rFont val="Arial"/>
        <family val="2"/>
      </rPr>
      <t>2</t>
    </r>
  </si>
  <si>
    <t xml:space="preserve">szt. węzłów </t>
  </si>
  <si>
    <t>montaż węzłów wymiennikowych c.o. do 80 kW, c.w.u. 60/125 kW</t>
  </si>
  <si>
    <t>montaż węzłów wymiennikowych c.o. do 140 kW, c.w.u. 165/255 kW</t>
  </si>
  <si>
    <t>montaż węzłów wymiennikowych c.o. do 90 kW, c.w.u. 95/160 kW</t>
  </si>
  <si>
    <t>21 d.2</t>
  </si>
  <si>
    <t>22 d.2</t>
  </si>
  <si>
    <t>KNR 34 0101-03</t>
  </si>
  <si>
    <t>Izolacja rurociągów otulinami Thermaflex FRZ - jednowarstwowymi, izolacja 9 mm (E), rurociąg Fi 12-22 mm</t>
  </si>
  <si>
    <t>23 d.2</t>
  </si>
  <si>
    <t>KNR 4-01 0207-01</t>
  </si>
  <si>
    <t>Zabetonowanie bruzd w podłożach, stropach i ścianach, bez deskowań i stemplowań, żwirobetonem, przekrój do 0,015 m2 112.5</t>
  </si>
  <si>
    <t>ROBOTY INSTALACYJNE ELEKTRYCZNE - WYMIANA INSTALACJI</t>
  </si>
  <si>
    <t>24 d.3</t>
  </si>
  <si>
    <t>KNNR 9 0302-03</t>
  </si>
  <si>
    <t>Przewody kabelkowe układane na uchwytach, wymiana przewodów ze zdjęciem uchwytów, cegła</t>
  </si>
  <si>
    <t>25 d.3</t>
  </si>
  <si>
    <t>nazwa firmy</t>
  </si>
  <si>
    <t>KNNR 9 0401-05</t>
  </si>
  <si>
    <t>Łączniki instalacyjne, wymiana łącznika uszczelnionego, wyłącznik, przełącznik 1-biegunowy, przycisk</t>
  </si>
  <si>
    <t>26 d.3</t>
  </si>
  <si>
    <t>KNNR 9 0402-04</t>
  </si>
  <si>
    <t>Gniazda instalacyjne wtykowe, wymiana gniazda uszczelnionego 3-biegunowego 50</t>
  </si>
  <si>
    <t>27 d.3</t>
  </si>
  <si>
    <t>KNNR 9 0403-04</t>
  </si>
  <si>
    <t>Puszki i odgałęźniki instalacyjne, wymiana puszki lub odgałęźnika uszczelnionych z tworzyw sztucznych</t>
  </si>
  <si>
    <t>28 d.3</t>
  </si>
  <si>
    <t>KNNR 5 0504-02</t>
  </si>
  <si>
    <t>Oprawa porcelanowa bryzgoodporna, strugoodporna, przykręcana 25</t>
  </si>
  <si>
    <t xml:space="preserve">kpl </t>
  </si>
  <si>
    <t>29 d.3</t>
  </si>
  <si>
    <t>KNNRW 9 0205-02</t>
  </si>
  <si>
    <t>Liczniki energii elektrycznej, wymiana, 2-fazowy, 2-systemowy 25</t>
  </si>
  <si>
    <r>
      <t>m</t>
    </r>
    <r>
      <rPr>
        <vertAlign val="superscript"/>
        <sz val="10"/>
        <rFont val="Arial"/>
        <family val="2"/>
      </rPr>
      <t xml:space="preserve">3 </t>
    </r>
  </si>
  <si>
    <r>
      <t>m</t>
    </r>
    <r>
      <rPr>
        <vertAlign val="superscript"/>
        <sz val="10"/>
        <rFont val="Arial"/>
        <family val="2"/>
      </rPr>
      <t xml:space="preserve">2 </t>
    </r>
  </si>
  <si>
    <t>Roboty rozbiórkowe, elementy betonowe nieuzbrojone, grubości do 15 cm</t>
  </si>
  <si>
    <t>Wykopy nieumocnione o ścianach pionowych wykonane wewnątrz bu­dynku, z odrzuceniem na odległość do 3 m 12.64</t>
  </si>
  <si>
    <t>Wykopy nieumocnione o ścianach pionowych wykonane wewnątrz bu­dynku, usuniecie gruzu i ziemi z piwnic budynku 14.56</t>
  </si>
  <si>
    <t>Malowanie farbą olejną stolarki uprzednio malowanej, drzwi, ścianki, szafki, 2-krotne, ponad 1,0 m2</t>
  </si>
  <si>
    <t>Zamek do wygrodzen wejściowy 16</t>
  </si>
  <si>
    <t>Dodatki za podejścia dopływowe, w rurociągach stalowych, do zawo­rów czerpalnych, baterii, mieszaczy, hydrantów itp. o połączeniu sztywnym, Dn 15 mm 16</t>
  </si>
  <si>
    <t>Zawory przelotowe i zwrotne, instalacji wodociągowych z rur stalo­wych, Dn 15 mm 16</t>
  </si>
  <si>
    <t>Bateria umywalkowa lub zmywakowa, ścienna, Dn 15 mm 16</t>
  </si>
  <si>
    <t>Rurociągi z PVC kanalizacyjne w gotowych wykopach, wewnątrz bu­dynków, na wcisk, Fi 50 mm 72.0</t>
  </si>
  <si>
    <t>Umywalka pojedyncza porcelanowa z syfonem gruszkowym 16</t>
  </si>
  <si>
    <t>Zabetonowanie bruzd w podłoŜach, stropach i ścianach, bez desko­wań i stemplowań, Ŝwirobetonem, przekrój do 0,015 m2 72.0</t>
  </si>
  <si>
    <t>Gniazda instalacyjne wtykowe, wymiana gniazda uszczelnionego 3-biegunowego 32</t>
  </si>
  <si>
    <t>Oprawa porcelanowa bryzgoodporna, strugoodporna, przykręcana 16</t>
  </si>
  <si>
    <t>Liczniki energii elektrycznej, wymiana, 2-fazowy 2-systemowy 16</t>
  </si>
  <si>
    <t>Węzły cieplne wymiennikowe os. " Na Skarpie" - montaż – gr 2 W22-W35 bud. 1-7,10-16 W41 ośrodek zdrowia, W42</t>
  </si>
  <si>
    <t xml:space="preserve">m3 </t>
  </si>
  <si>
    <t>Wykopy nieumocnione o ścianach pionowych wykonane wewnątrz budynku, z odrzuceniem na odległość do 3 m</t>
  </si>
  <si>
    <t>m3</t>
  </si>
  <si>
    <t>Wykopy nieumocnione o ścianach pionowych wykonane wewnątrz budynku, usuniecie gruzu i ziemi z piwnic budynku</t>
  </si>
  <si>
    <t>Malowanie tynków wewnętrznych, ścian i sufitów z przetarciem tyn­ków farbą emulsyjną dwukrotnie 113.82</t>
  </si>
  <si>
    <t xml:space="preserve">m2 </t>
  </si>
  <si>
    <t>Zamek do wygrodzen wejściowy 2</t>
  </si>
  <si>
    <t xml:space="preserve">Dodatki za podejścia dopływowe, w rurociągach stalowych, do zaworów czerpalnych, baterii, mieszaczy, hydrantów itp. o połączeniu sztywnym, Dn 15 mm </t>
  </si>
  <si>
    <t>Zawory przelotowe i zwrotne, instalacji wodociągowych z rur stalowych, Dn 15 mm</t>
  </si>
  <si>
    <t xml:space="preserve">Bateria umywalkowa lub zmywakowa, ścienna, Dn 15 mm </t>
  </si>
  <si>
    <t>Rurociągi z PVC kanalizacyjne w gotowych wykopach, wewnątrz budynków, na wcisk, Fi 50 mm</t>
  </si>
  <si>
    <t>Rurociągi w instalacjach wodociągowych o śr.nom. 65 mm stalowe ocynkow. o połącz.gwintow. dla wody zimnej</t>
  </si>
  <si>
    <t>KNR 2-15 0103-05</t>
  </si>
  <si>
    <t>Rurociągi w instalacjach wodociągowych o śr.nom. 40 mm stalowe ocynkow.o połącz.gwintow. dla wody ciepłej</t>
  </si>
  <si>
    <t>Rurociągi w instalacjach wodociągowych o śr.nom. 50 mm stalowe ocynkow. o połącz.gwintow. dla wody ciepłej</t>
  </si>
  <si>
    <t>Umywalka pojedyncza porcelanowa z syfonem gruszkowym 1</t>
  </si>
  <si>
    <t>Zabetonowanie bruzd w podłoŜach, stropach i ścianach, bez deskowań i stemplowań, żwirobetonem, przekrój do 0,015 m2</t>
  </si>
  <si>
    <t>Szt</t>
  </si>
  <si>
    <t xml:space="preserve">Gniazda instalacyjne wtykowe, wymiana gniazda uszczelnionego 3-biegunowego </t>
  </si>
  <si>
    <t>Oprawa porcelanowa bryzgoodporna, strugoodporna, przykręcana 3</t>
  </si>
  <si>
    <t>Kpl</t>
  </si>
  <si>
    <t>Liczniki energii elektrycznej, wymiana, 2-fazowy 2-systemowy 1</t>
  </si>
  <si>
    <t>Roboty ziemne</t>
  </si>
  <si>
    <t>ST-1-5</t>
  </si>
  <si>
    <t>KNR 2-01 0217-06</t>
  </si>
  <si>
    <t xml:space="preserve">Wykopy oraz przekopy wykonywane koparkami podsiębiernymi 0.40 m3 na odkład w gruncie kat.III </t>
  </si>
  <si>
    <t>ST-1-4</t>
  </si>
  <si>
    <t>KNR 2-01 0206-02</t>
  </si>
  <si>
    <t xml:space="preserve">Dowóz ziemi </t>
  </si>
  <si>
    <t>KNR 2-01 0230-02</t>
  </si>
  <si>
    <t>Zasypywanie wykopów spycharkami z przemieszczeniem gruntu na odl. do 10m w gruncie kat. IV</t>
  </si>
  <si>
    <t>KNR 2-01 0317-02</t>
  </si>
  <si>
    <t xml:space="preserve">Wykopy liniowe pod fundamenty, rurociągi, kolektory w gruntach suchych kat.III-IV z wydobyciem urobku łopatą lub wyciągiem ręcznym głębokość do 1.5 m - szerokość 0.8-1.5 m </t>
  </si>
  <si>
    <t>KNR 2-01 0214-04</t>
  </si>
  <si>
    <t xml:space="preserve">Nakłady uzupełnia każde dalsze Roz. 0.5 km transportu ponad 1 km samochodami samowyładowczymi po drogach utwardzonych ziemi kat.III-IV </t>
  </si>
  <si>
    <t>KNR 2-01 0119-02</t>
  </si>
  <si>
    <t>Roboty pomiarowe przy liniowych robotach ziemnych - trasa sieci cieplnej w terenie pagórkowatym lub podgórskim</t>
  </si>
  <si>
    <t>km</t>
  </si>
  <si>
    <t>Roboty demontażowe</t>
  </si>
  <si>
    <t>7 d.2</t>
  </si>
  <si>
    <t>KNR 2-16 0601-03</t>
  </si>
  <si>
    <t>Demontaż płaszcza izol.</t>
  </si>
  <si>
    <t>m2</t>
  </si>
  <si>
    <t>8 d.2</t>
  </si>
  <si>
    <t>KNR 2-16 0307-05</t>
  </si>
  <si>
    <t>Demontaż izolacji rur śr. 200mm</t>
  </si>
  <si>
    <t>KNR 2-20 0202-01</t>
  </si>
  <si>
    <t xml:space="preserve">Demontaż rur o śr. 200 mm </t>
  </si>
  <si>
    <t>KNR 2-20 0303-01</t>
  </si>
  <si>
    <t xml:space="preserve">Demontaż zasuw śr. 200mm z napędem elektrycznym </t>
  </si>
  <si>
    <t>szt.</t>
  </si>
  <si>
    <t>KNR 2-20 0110-04</t>
  </si>
  <si>
    <t xml:space="preserve">Demontaż łupin kanału dn 200 mm </t>
  </si>
  <si>
    <t>KNR 2-20 0114-02</t>
  </si>
  <si>
    <t>Demontaż poduszek podpór ślizgowych</t>
  </si>
  <si>
    <t>KNR 2-20 0112-01</t>
  </si>
  <si>
    <t xml:space="preserve">Demontaż punktów stałych </t>
  </si>
  <si>
    <t>KNR 2-31 1509-07</t>
  </si>
  <si>
    <t>Wywóz elementów kanałów</t>
  </si>
  <si>
    <t xml:space="preserve"> t</t>
  </si>
  <si>
    <t>KNR 2-31 1511-01</t>
  </si>
  <si>
    <t>Dodatek do tabl.1509 za transport na każde dalsze 0.5 km</t>
  </si>
  <si>
    <t>Roboty montażowe</t>
  </si>
  <si>
    <t>16 d.3</t>
  </si>
  <si>
    <t>KNR 2-18 0501-01</t>
  </si>
  <si>
    <t>Podsypka z piasku o grubości 10 cm</t>
  </si>
  <si>
    <t>17 d.3</t>
  </si>
  <si>
    <t>KNR 2-18 0501-03</t>
  </si>
  <si>
    <t>Zasypka piaskiem o grubości 40 cm</t>
  </si>
  <si>
    <t>18 d.3</t>
  </si>
  <si>
    <t>KNR 2-18 0613-01</t>
  </si>
  <si>
    <t>Studnie rewizyjne z kręgów betonowych o śr. 1000 mm w gotowym wykopie o głębokości 1 m</t>
  </si>
  <si>
    <t>stud..</t>
  </si>
  <si>
    <t>19 d.3</t>
  </si>
  <si>
    <t>KNR 2-18 0109-01</t>
  </si>
  <si>
    <t xml:space="preserve"> m</t>
  </si>
  <si>
    <t>20 d.3</t>
  </si>
  <si>
    <t>KNR 2-19 0219-01</t>
  </si>
  <si>
    <t>Oznakowanie sieci taśmą z metalizowaną ścieżką</t>
  </si>
  <si>
    <t>21 d.3</t>
  </si>
  <si>
    <t>KNR 7-12 0101-05</t>
  </si>
  <si>
    <t xml:space="preserve">Czyszczenie przez szczotkowanie ręczne do trzeciego stopnia czystości rurociągów o średnicy zewnętrznej 58-219 mm (stan wyjściowy powierzchni B) </t>
  </si>
  <si>
    <t>22 d.3</t>
  </si>
  <si>
    <t>KNR 7-12 0207-05</t>
  </si>
  <si>
    <t>Malowanie pędzlem farbami do gruntowania termoodpornymi rurociągów o średnicy zewnętrznej 58-219 mm</t>
  </si>
  <si>
    <t>23 d.3</t>
  </si>
  <si>
    <t>ST-0-8, ST-2-8</t>
  </si>
  <si>
    <t>KNR 2-20 0207-02</t>
  </si>
  <si>
    <t xml:space="preserve">Próby szczelności rurociągów sieci cieplnych o śr. 200 mm </t>
  </si>
  <si>
    <t>KNR 2-20 0208-02</t>
  </si>
  <si>
    <t xml:space="preserve">Uruchomienie rurociągów sieci cieplnych o śr. 200 mm </t>
  </si>
  <si>
    <t xml:space="preserve">odcinek </t>
  </si>
  <si>
    <t>KNR 0-10 0216-09</t>
  </si>
  <si>
    <t xml:space="preserve">Rurociągi z rur preizolowanych o śr. 219.1/315 </t>
  </si>
  <si>
    <t>Rurociągi napowietrzne z rur preizolowanych o śr. 219.1/315 z PEHD</t>
  </si>
  <si>
    <t xml:space="preserve">Izolacja rur śr. 200mm otuliną z poliuretanu z płaszczem PE </t>
  </si>
  <si>
    <t>Płaszcze ochronne z blachy ocynkowanej o grubości 0.55 mm na izolacji rurociągów o śr.zewn. 200 mm</t>
  </si>
  <si>
    <t>KNR 2-18 0409-01</t>
  </si>
  <si>
    <t>30 d.3</t>
  </si>
  <si>
    <t>KNR 2-18 0412-02</t>
  </si>
  <si>
    <t>Przeciąganie rurociągów sieci cieplnej o śr.nom. 200 mm w rurach ochronnych</t>
  </si>
  <si>
    <t>31 d.3</t>
  </si>
  <si>
    <t xml:space="preserve">Zasuwy kołnierzowe śr. 200mm z napędem elektrycznym </t>
  </si>
  <si>
    <t xml:space="preserve">szt. </t>
  </si>
  <si>
    <t>32 d.3</t>
  </si>
  <si>
    <t>KNR 2-20 0303-03</t>
  </si>
  <si>
    <t>Zasuwy kołnierzowe o śr. 300 mm z napędem elektrycznym</t>
  </si>
  <si>
    <t>33 d.3</t>
  </si>
  <si>
    <t>KNR 2-20 0302-03</t>
  </si>
  <si>
    <t xml:space="preserve">Zasuwy staliwne o śr. 100 mm dla ciśnień 4 MPa </t>
  </si>
  <si>
    <t>34 d.3</t>
  </si>
  <si>
    <t>35 d.3</t>
  </si>
  <si>
    <t>KNR 2-20 0416-06</t>
  </si>
  <si>
    <t xml:space="preserve">Odmulacze (osadniki) Żeliwne kołnierzowe o śr. 100 mm </t>
  </si>
  <si>
    <t>36 d.3</t>
  </si>
  <si>
    <t>KNR 2-20 0417-09</t>
  </si>
  <si>
    <t xml:space="preserve">Odmulacze z rur stalowych - śr.korpusu 500mm - śr.rur podłączeniowych 150-200 mm dla ciśnień 1.6 MPa </t>
  </si>
  <si>
    <t>37 d.3</t>
  </si>
  <si>
    <t>KNR 2-20 0417-10</t>
  </si>
  <si>
    <t xml:space="preserve">Odmulacze z rur stalowych - śr.korpusu 600mm - śr.rur podłączeniowych 250-300 mm dla ciśnień 1.6 MPa </t>
  </si>
  <si>
    <t>38 d.3</t>
  </si>
  <si>
    <t>KNR 2-20 0420-01</t>
  </si>
  <si>
    <t>Ciepłomierz MULTICAL z ultradźwiękowym przetwornikiem przepływu ULTRAFLOW II o śr. 80 mm/(40m3/h)</t>
  </si>
  <si>
    <t>39 d.3</t>
  </si>
  <si>
    <t>KNR 2-20 0420-03</t>
  </si>
  <si>
    <t xml:space="preserve">Ciepłomierz MULTICAL z ultradźwiękowym przetwornikiem przepływu ULTRAFLOW II o śr. 150 mm/(400m3/h) </t>
  </si>
  <si>
    <t>40 d.3</t>
  </si>
  <si>
    <t>KNR 2-20 0420-04</t>
  </si>
  <si>
    <t xml:space="preserve">Ciepłomierz MULTICAL z ultradźwiękowym przetwornikiem przepływu ULTRAFLOW II o śr. 250 mm/(400m3/h) </t>
  </si>
  <si>
    <t>41 d.3</t>
  </si>
  <si>
    <t>KNR 0-10 0219-09</t>
  </si>
  <si>
    <t>Elementy rurociągów sieci cieplnych z rur preizolowanych kolana łukowe o śr.219.1/315, grubość ścianek rur stalowych 4.5 mm</t>
  </si>
  <si>
    <t>42 d.3</t>
  </si>
  <si>
    <t>KNR 0-10 0222-05</t>
  </si>
  <si>
    <t>Elementy rurociągów sieci cieplnych z rur preizolowanych - kompensatory typu E o śr. 219.1/315</t>
  </si>
  <si>
    <t>43 d.3</t>
  </si>
  <si>
    <t>KNR 0-10 0221-01</t>
  </si>
  <si>
    <t>Elementy rurociągów sieci cieplnych z rur preizolowanych - kurek kulowy c.w o śr. 32mm</t>
  </si>
  <si>
    <t>44 d.3</t>
  </si>
  <si>
    <t>KNR 0-10 0221-05</t>
  </si>
  <si>
    <t>Elementy rurociągów sieci cieplnych z rur preizolowanych - kurek kulowy śr. 50mm</t>
  </si>
  <si>
    <t>45 d.3</t>
  </si>
  <si>
    <t>KNR 0-10 0221-06</t>
  </si>
  <si>
    <t>Elementy rurociągów sieci cieplnych z rur preizolowanych - kurek śr. 65mm</t>
  </si>
  <si>
    <t>46 d.3</t>
  </si>
  <si>
    <t>KNR 0-10 0222-03</t>
  </si>
  <si>
    <t>Elementy rurociągów sieci cieplnych z rur preizolowanych - kurek kulowy o śr. 150mm</t>
  </si>
  <si>
    <t>47 d.3</t>
  </si>
  <si>
    <t>Elementy rurociągów sieci cieplnych z rur preizolowanych - kurek kulowy o śr. 200mm</t>
  </si>
  <si>
    <t>48 d.3</t>
  </si>
  <si>
    <t>Elementy rurociągów sieci cieplnych z rur preizolowanych - odwodnienie o śr. 219.1/315, grubość ścianek rur stalowych 4.5 mm</t>
  </si>
  <si>
    <t>49 d.3</t>
  </si>
  <si>
    <t>KNR 0-10 0225-02</t>
  </si>
  <si>
    <t>Odgałęzienie 219/32 mm</t>
  </si>
  <si>
    <t>50 d.3</t>
  </si>
  <si>
    <t>KNR 0-10 0225-03</t>
  </si>
  <si>
    <t>Odgałęzienie 219/50 mm</t>
  </si>
  <si>
    <t>51 d.3</t>
  </si>
  <si>
    <t>KNR 0-10 0225-04</t>
  </si>
  <si>
    <t xml:space="preserve">Odgałęzienie 219/65 mm </t>
  </si>
  <si>
    <t>52 d.3</t>
  </si>
  <si>
    <t>KNR 0-10 0225-12</t>
  </si>
  <si>
    <t>Trójnik śr. 219/219</t>
  </si>
  <si>
    <t>53 d.3</t>
  </si>
  <si>
    <t>Zwężka śr. 219/57</t>
  </si>
  <si>
    <t>54 d.3</t>
  </si>
  <si>
    <t xml:space="preserve">Zwężka śr. 219/159 </t>
  </si>
  <si>
    <t>55 d.3</t>
  </si>
  <si>
    <t>KNR 2-02 0204-02</t>
  </si>
  <si>
    <t>Stopy fundamentowe prostokątne żelbetowe, o objętości do 0,5 m3 - pod podpory niskie</t>
  </si>
  <si>
    <t>56 d.3</t>
  </si>
  <si>
    <t>KNR 2-02 0204-04</t>
  </si>
  <si>
    <t>Stopy fundamentowe prostokątne żelbetowe, o objętości ponad 2,5 m3 – pod podpory wysokie</t>
  </si>
  <si>
    <t>57 d.3</t>
  </si>
  <si>
    <t>KNR 2-02 0290-04</t>
  </si>
  <si>
    <t xml:space="preserve">Przygotowanie i montaż zbrojenia ław pod podpory niskie fi 16 mm </t>
  </si>
  <si>
    <t>t</t>
  </si>
  <si>
    <t>58 d.3</t>
  </si>
  <si>
    <t>Przygotowanie i montaż zbrojenia ław pod podpory wysokie fi 16 mm</t>
  </si>
  <si>
    <t>59 d.3</t>
  </si>
  <si>
    <t>KNR 2-05 0203-01</t>
  </si>
  <si>
    <t xml:space="preserve">Podpory z dwuteownika HEB 100/1500 do 1,0 t niskie </t>
  </si>
  <si>
    <t>60 d.3</t>
  </si>
  <si>
    <t>Podpory z dwuteownika HEB 120x80x12, kątownika 80x80x10 i 60x60x6, blachy 16x200 wysokie</t>
  </si>
  <si>
    <t>61 d.3</t>
  </si>
  <si>
    <t>KNR 2-05 0203-04</t>
  </si>
  <si>
    <t xml:space="preserve">Galerie o konstrukcji kratowej z kątownika 60x60x6, 80x80x10 </t>
  </si>
  <si>
    <t>62 d.3</t>
  </si>
  <si>
    <t>KNR 7-12 0103-01</t>
  </si>
  <si>
    <t>Czyszczenie przez szczotkowanie mechaniczne do drugiego stopnia czystości konstrukcji pełnościennych (stan wyjściowy powierzchni B)</t>
  </si>
  <si>
    <t>63 d.3</t>
  </si>
  <si>
    <t>KNR 7-12 0103-02</t>
  </si>
  <si>
    <t>Czyszczenie przez szczotkowanie mechaniczne do drugiego stopnia czystości konstrukcji kratowych (stan wyjściowy powierzchni B)</t>
  </si>
  <si>
    <t>64 d.3</t>
  </si>
  <si>
    <t>KNR 7-12 0105-01</t>
  </si>
  <si>
    <t xml:space="preserve">Odtłuszczanie konstrukcji pełnościennych </t>
  </si>
  <si>
    <t>65 d.3</t>
  </si>
  <si>
    <t>KNR 7-12 0105-02</t>
  </si>
  <si>
    <t>Odtłuszczanie konstrukcji kratowych</t>
  </si>
  <si>
    <t>66 d.3</t>
  </si>
  <si>
    <t>KNR 7-12 0201-01</t>
  </si>
  <si>
    <t>Malowanie pędzlem farbami do gruntowania miniowymi konstrukcji pełnościennych</t>
  </si>
  <si>
    <t>67 d.3</t>
  </si>
  <si>
    <t>KNR 7-12 0201-02</t>
  </si>
  <si>
    <t>Malowanie pędzlem farbami do gruntowania miniowymi konstrukcji kratowych</t>
  </si>
  <si>
    <t>68 d.3</t>
  </si>
  <si>
    <t>KNR 7-12 0214-01</t>
  </si>
  <si>
    <t>Malowanie pędzlem emaliami poliwinylowymi konstrukcji pełnościennych</t>
  </si>
  <si>
    <t>69 d.3</t>
  </si>
  <si>
    <t>KNR 7-12 0214-02</t>
  </si>
  <si>
    <t>Malowanie pędzlem emaliami poliwinylowymi konstrukcji kratowych</t>
  </si>
  <si>
    <t>70 d.3</t>
  </si>
  <si>
    <t>KNR 2-15 0509-05</t>
  </si>
  <si>
    <t>Rozdzielacze do kotłów i instalacji co. z rur o śr. 350 mm</t>
  </si>
  <si>
    <t>71 d.3</t>
  </si>
  <si>
    <t>ST-0-6</t>
  </si>
  <si>
    <t>KNR 7-29 1401-01</t>
  </si>
  <si>
    <t>Badania ultradźwiękowe obwodowych doczołowych złączy spawanych rur. Średnica zewnętrzna rury 133 mm. Grubość ścianki do 8 mm</t>
  </si>
  <si>
    <t>złącz.</t>
  </si>
  <si>
    <t>KNR 7-29 1403-02</t>
  </si>
  <si>
    <t>Rura RHDPE średnicy 40 mm gładka z mikrokanalizacją 7 mikrorur 10/8 mm</t>
  </si>
  <si>
    <t>Przewierty o długości do 20 m maszyną do wierceń poziomych WP 30/60 rura­mi o śr.400mm w gruntach kat. I - II</t>
  </si>
  <si>
    <t>76 d.5</t>
  </si>
  <si>
    <t>Badania ultradźwiękowe obwodowych doczołowych złączy spawanych rur. Średnica zewnętrzna rury 219 mm. Grubość ścianki do 12 mm</t>
  </si>
  <si>
    <t>Rekultywacja terenu</t>
  </si>
  <si>
    <t>73 d.4</t>
  </si>
  <si>
    <t>Dowóz ziemi urodzajnej</t>
  </si>
  <si>
    <t>74 d.4</t>
  </si>
  <si>
    <t>Nakłady uzupełn.za każde dalsze rozp. 0.5 km transportu ponad 1 km samochodami samowyładowczymi po drogach utwardzonych ziemi kat.III-IV</t>
  </si>
  <si>
    <t>75 d.4</t>
  </si>
  <si>
    <t>KNR 2-01 0510-01</t>
  </si>
  <si>
    <t>Obsianie trawą</t>
  </si>
  <si>
    <t>KNR 2-21 0218-02</t>
  </si>
  <si>
    <t xml:space="preserve">Rozścielenie ziemi urodzajnej ręczne z transportem taczkami na terenie płaskim </t>
  </si>
  <si>
    <t>Roboty drogowe</t>
  </si>
  <si>
    <t>77 d.5</t>
  </si>
  <si>
    <t>KNR 2-31 0802-05</t>
  </si>
  <si>
    <t xml:space="preserve">Ręczne rozebranie podbudowy z tłucznia </t>
  </si>
  <si>
    <t>78 d.5</t>
  </si>
  <si>
    <t>KNR 2-31 0801-05</t>
  </si>
  <si>
    <t>Ręczne rozebranie nawierzchni z mas mineralno-bitumicznych</t>
  </si>
  <si>
    <t>79 d.5</t>
  </si>
  <si>
    <t>KNR 2-31 0803-01</t>
  </si>
  <si>
    <t>Ręczne rozebranie nawierzchni z mieszanek mineralno-bitumicznych o grubości 3 cm</t>
  </si>
  <si>
    <t>80 d.5</t>
  </si>
  <si>
    <t>KNR 2-31 0114-01</t>
  </si>
  <si>
    <t>Podbudowa z tłucznia</t>
  </si>
  <si>
    <t>81 d.5</t>
  </si>
  <si>
    <t>KNR 2-31 0311-01</t>
  </si>
  <si>
    <t>Nawierzchnia z mieszanek mineralno-bitumicznych grysowo-żwirowych  warstwa wiążąca asfaltowa - grubość po zagęszcz. 4 cm</t>
  </si>
  <si>
    <t>82 d.5</t>
  </si>
  <si>
    <t>KNR 2-31 0311-05</t>
  </si>
  <si>
    <t xml:space="preserve">Nawierzchnia z mieszanek mineralno-bitumicznych grysowo-żwirowych - warstwa ścieralna asfaltowa - grubość po zagęszcz. 3 cm </t>
  </si>
  <si>
    <t>83 d.5</t>
  </si>
  <si>
    <t>KNR 2-31 0806-01</t>
  </si>
  <si>
    <t xml:space="preserve">Ręczne rozebranie nawierzchni z płyt betonowych </t>
  </si>
  <si>
    <t>84 d.5</t>
  </si>
  <si>
    <t xml:space="preserve">Ręczne rozebranie podbudowy z piasku </t>
  </si>
  <si>
    <t>Wykopy oraz przekopy wykonywane koparkami podsiębiernymi 0.40 m3 na odkład w gruncie kat.III</t>
  </si>
  <si>
    <t xml:space="preserve">Roboty ziemne wykon.koparkami podsiębiernymi o poj.łyżki 0.40 m3 w gr.kat.III z transp.urobku samochod.samowyładowczymi na odległość do 1 km </t>
  </si>
  <si>
    <t>KNR 2-01 0317-04</t>
  </si>
  <si>
    <t>Wykopy liniowe pod fundamenty, rurociągi, kolektory w gruntach suchych kat.I-II z wydobyciem urobku łopatą lub wyciągiem ręcznym głębokość do 3 m - szerokość 0.8-1.5 m</t>
  </si>
  <si>
    <t xml:space="preserve">Nakłady uzupełn.za każde dalsze rozp. 0.5 km transportu ponad 1 km samochodami samowyładowczymi po drogach utwardzonych ziemi kat.III-IV </t>
  </si>
  <si>
    <t xml:space="preserve"> km</t>
  </si>
  <si>
    <t>6 d.2</t>
  </si>
  <si>
    <t>KNR 2-20 0201-01</t>
  </si>
  <si>
    <t>Demontaż rur o śr. 32 mm</t>
  </si>
  <si>
    <t>KNR 2-20 0201-02</t>
  </si>
  <si>
    <t>Demontaż rur o śr. 40 mm</t>
  </si>
  <si>
    <t>Demontaż rur o śr. 200 mm</t>
  </si>
  <si>
    <t>KNR 2-20 0110-01</t>
  </si>
  <si>
    <t>Demontaż łupin kanałowych o śr. 32-40</t>
  </si>
  <si>
    <t>Demontaż łupin kanałowych o śr. 200 mm</t>
  </si>
  <si>
    <t>KNR 2-20 0114-01</t>
  </si>
  <si>
    <t>Demontaż poduszek podpór ślizgowych śr.32-40mm</t>
  </si>
  <si>
    <t>Demontaż poduszek podpór ślizgowych śr.200mm</t>
  </si>
  <si>
    <t>15 d.3</t>
  </si>
  <si>
    <t>KNR 2-18 0501-02</t>
  </si>
  <si>
    <t xml:space="preserve">Zasypka z piasku o grubości 30 cm </t>
  </si>
  <si>
    <t>Obsypanie piaskiem grubości 40 cm</t>
  </si>
  <si>
    <t>KNR 2-20 0207-01</t>
  </si>
  <si>
    <t>Próby szczelności rurociągów sieci cieplnych o śr.32 mm</t>
  </si>
  <si>
    <t>Próby szczelności rurociągów sieci cieplnych o śr.40 mm</t>
  </si>
  <si>
    <t>Próby szczelności rurociągów sieci cieplnych o śr. 200 mm</t>
  </si>
  <si>
    <t>KNR 2-20 0208-01</t>
  </si>
  <si>
    <t xml:space="preserve">Uruchomienie rurociągów sieci cieplnych o śr. 32 mm </t>
  </si>
  <si>
    <t>odcinek</t>
  </si>
  <si>
    <t xml:space="preserve">Uruchomienie rurociągów sieci cieplnych o śr. 40 mm </t>
  </si>
  <si>
    <t>Odcinek</t>
  </si>
  <si>
    <t>Uruchomienie rurociągów sieci cieplnych o śr. 200 mm</t>
  </si>
  <si>
    <t>KNR 2-20 0401-02</t>
  </si>
  <si>
    <t>Rurociągi z rur stalowych czarnych o śr. 32 mm łączonych przez spawanie w pomieszczeniach węzłów cieplnych i przepompowniach</t>
  </si>
  <si>
    <t>KNR 2-20 0401-03</t>
  </si>
  <si>
    <t>Rurociągi z rur stalowych czarnych o śr. 40 mm łączonych przez spawanie w pomieszczeniach węzłów cieplnych i przepompowniach</t>
  </si>
  <si>
    <t xml:space="preserve">Oznakowanie sieci taśmą z metalizowaną ścieżką </t>
  </si>
  <si>
    <t>KNR 0-10 0215-05</t>
  </si>
  <si>
    <t xml:space="preserve">Rurociągi z rur preizolowanych o śr. 42.2/110 </t>
  </si>
  <si>
    <t>KNR 0-10 0215-07</t>
  </si>
  <si>
    <t xml:space="preserve">Rurociągi z rur preizolowanych o śr. 48.3/110 ,grubość ścianek 2.6 mm </t>
  </si>
  <si>
    <t>Rurociągi z rur preizolowanych o śr. 219.1/315</t>
  </si>
  <si>
    <t>Elementy rurociągów sieci cieplnych z rur preizolowanych - kurek kulowy o śr. 42.4/110 grubość ścianek rur stalowych 2.6 mm</t>
  </si>
  <si>
    <t>KNR 0-10 0221-03</t>
  </si>
  <si>
    <t>Elementy rurociągów sieci cieplnych z rur preizolowanych - kurek kulowy o śr. 48.3/110 grubość ścianek rur stalowych 2.6 mm</t>
  </si>
  <si>
    <t>KNR 0-10 0222-01</t>
  </si>
  <si>
    <t>Elementy rurociągów sieci cieplnych z rur preizolowanych - kurek kulowy o śr. 125mm</t>
  </si>
  <si>
    <t>Odgałęzienie śr. 32 od rury o śr. 200mm</t>
  </si>
  <si>
    <t>Odgałęzienie śr. 40 od rury o śr. 200mm</t>
  </si>
  <si>
    <t>Odgałęzienie śr. 125 od rury o śr. 200mm</t>
  </si>
  <si>
    <t>KNR 2-16 0306-02</t>
  </si>
  <si>
    <t>Jednowarstwowa izolacja Steinonorm o grubości 30 mm otulinami z wełny mineralnej rurociągów o śr.zewn. 32 mm</t>
  </si>
  <si>
    <t xml:space="preserve">Jednowarstwowa izolacja Steinonorm o grubości 30 mm otulinami z wełny mineralnej rurociągów o śr.zewn. 40 mm </t>
  </si>
  <si>
    <t>stud.</t>
  </si>
  <si>
    <t>Przewierty o długości do 20 m maszyną do wierceń poziomych WP 30/60 rurami o śr.400mm w gruntach kat. I-II</t>
  </si>
  <si>
    <t>49 d.4</t>
  </si>
  <si>
    <t>50 d.4</t>
  </si>
  <si>
    <t>51 d.4</t>
  </si>
  <si>
    <t>52 d.4</t>
  </si>
  <si>
    <t>Rozścielenie ziemi urodzajnej ręczne z transportem taczkami na terenie płaskim</t>
  </si>
  <si>
    <t>53 d.5</t>
  </si>
  <si>
    <t>KNR 2-31 0815-02</t>
  </si>
  <si>
    <t>Rozebranie chodników, wysepek przystankowych i przejść dla pieszych z płyt betonowych 50x50x7 cm na podsypce piaskowej</t>
  </si>
  <si>
    <t>54 d.5</t>
  </si>
  <si>
    <t>KNR 2-31 0105-01</t>
  </si>
  <si>
    <t>Podbudowa piaskowa z zagęszczeniem ręcznym - 3 cm grubość warstwy po zagęszczeniu</t>
  </si>
  <si>
    <t>55 d.5</t>
  </si>
  <si>
    <t>KNR 2-31 0502-06</t>
  </si>
  <si>
    <t>Chodniki z płyt betonowych 50x50x7 cm na podsypce piaskowej z wypełnieniem spoin piaskiem</t>
  </si>
  <si>
    <t>56 d.5</t>
  </si>
  <si>
    <t>Ręczne rozebranie nawierzchni z trylinki</t>
  </si>
  <si>
    <t>57 d.5</t>
  </si>
  <si>
    <t>KNR 2-31 0804-01</t>
  </si>
  <si>
    <t>Ręczne rozebranie nawierzchni z tłucznia kamiennego o grubości 15 cm</t>
  </si>
  <si>
    <t>58 d.5</t>
  </si>
  <si>
    <t>59 d.5</t>
  </si>
  <si>
    <t>KNR 2-31 0301-01</t>
  </si>
  <si>
    <t>Nawierzchnia z kostki kamiennej rzędowej o wysokości 16 cm na podsypce żwirowej istniejącej</t>
  </si>
  <si>
    <t>Zasypywanie wykopów spycharkami z przemieszczeniem gruntu na odl. do 10 m w gruncie kat. IV</t>
  </si>
  <si>
    <t xml:space="preserve">Wykopy liniowe pod fundamenty, rurociągi, kolektory w gruntach suchych kat.III-IV z wydobyciem urobku łopatą lub wyciągiem ręcznym głębokość do 1.5 m szerokość 0.8-1.5 m </t>
  </si>
  <si>
    <t xml:space="preserve">Roboty pomiarowe przy liniowych robotach ziemnych - trasa sieci cieplnejw terenie pagórkowatym lub podgórskim </t>
  </si>
  <si>
    <t xml:space="preserve">Demontaż rur o śr. 32 mm </t>
  </si>
  <si>
    <t xml:space="preserve">Demontaż rur o śr. 40 mm </t>
  </si>
  <si>
    <t>KNR 2-20 0201-03</t>
  </si>
  <si>
    <t xml:space="preserve">Demontaż rur o śr. 50 mm </t>
  </si>
  <si>
    <t>KNR 2-20 0201-04</t>
  </si>
  <si>
    <t xml:space="preserve">Demontaż rur o śr. 65 mm </t>
  </si>
  <si>
    <t>KNR 2-20 0201-05</t>
  </si>
  <si>
    <t xml:space="preserve">Demontaż rur o śr. 80 mm </t>
  </si>
  <si>
    <t>KNR 2-20 0201-06</t>
  </si>
  <si>
    <t xml:space="preserve">Demontaż rur o śr. 100 mm </t>
  </si>
  <si>
    <t>KNR 2-20 0201-08</t>
  </si>
  <si>
    <t xml:space="preserve">Demontaż rur o śr. 150 mm </t>
  </si>
  <si>
    <t xml:space="preserve">Demontaż łupin kanału dn 40-80 </t>
  </si>
  <si>
    <t>KNR 2-20 0110-02</t>
  </si>
  <si>
    <t xml:space="preserve">Demontaż łupin kanału dn 100-150 mm </t>
  </si>
  <si>
    <t xml:space="preserve">DemontaŻ poduszek podpór ślizgowych dn 40-100mm </t>
  </si>
  <si>
    <t xml:space="preserve">DemontaŻ poduszek podpór ślizgowych dn 150mm </t>
  </si>
  <si>
    <t xml:space="preserve">Podsypka z piasku o grubości 10 cm </t>
  </si>
  <si>
    <t xml:space="preserve">Zasypka piaskiem o grubości 40 cm </t>
  </si>
  <si>
    <t>KNR 2-16 0306-01</t>
  </si>
  <si>
    <t xml:space="preserve">Jednowarstwowa izolacja o grubości 30 mm otulinami z wełny mineralnej rurociągów o śr.zewn. 32 mm </t>
  </si>
  <si>
    <t xml:space="preserve">Jednowarstwowa izolacja Steinonorm o grubości 30 mm otulinami z wełny mineralnej rurociągów o śr.zewn. 50 mm </t>
  </si>
  <si>
    <t>Czyszczenie przez szczotkowanie ręczne do trzeciego stopnia czystości rurociągów o średnicy zewnętrznej 58-219 mm (stan wyjściowy powierzchni B)</t>
  </si>
  <si>
    <t xml:space="preserve">Próby szczelności rurociągów sieci cieplnych o śr. do 150 mm </t>
  </si>
  <si>
    <t xml:space="preserve">Uruchomienie rurociągów sieci cieplnych o śr. 40-150 mm </t>
  </si>
  <si>
    <t>KNR 2-20 0401-04</t>
  </si>
  <si>
    <t>Rurociągi z rur stalowych czarnych o śr. 50 mm łączonych przez spawanie w pomieszczeniach węzłów cieplnych i przepompowniach</t>
  </si>
  <si>
    <t>KNR 0-10 0215-09</t>
  </si>
  <si>
    <t xml:space="preserve">Rurociągi z rur preizolowanych o śr. 60.3/125 ,grubość ścianek 2.9 mm </t>
  </si>
  <si>
    <t>KNR 0-10 0215-11</t>
  </si>
  <si>
    <t xml:space="preserve">Rurociągi z rur preizolowanych o śr. 76.1/140 ,grubość ścianek 2.9 mm </t>
  </si>
  <si>
    <t>KNR 0-10 0216-01</t>
  </si>
  <si>
    <t>Rurociągi z rur preizolowanych o śr. 88.9/160, grubość ścianek stalowych 3.2 mm</t>
  </si>
  <si>
    <t>KNR 0-10 0216-03</t>
  </si>
  <si>
    <t>Rurociągi z rur preizolowanych o śr. 114.3/200, grubość ścianek stalowych 3.6 mm</t>
  </si>
  <si>
    <t>KNR 0-10 0216-05</t>
  </si>
  <si>
    <t>Rurociągi z rur preizolowanych o śr. 139.7/225, grubość ścianek stalowych 3.6 mm</t>
  </si>
  <si>
    <t>KNR 0-10 0216-07</t>
  </si>
  <si>
    <t>Rurociągi z rur preizolowanych o śr. 168.3/250, grubość ścianek stalowych 4.0 mm</t>
  </si>
  <si>
    <t>KNR 0-10 0218-05</t>
  </si>
  <si>
    <t>Elementy rurociągów sieci cieplnych z rur preizolowanych kolana łukowe o śr. 42.4/110</t>
  </si>
  <si>
    <t>KNR 0-10 0218-07</t>
  </si>
  <si>
    <t>Elementy rurociągów sieci cieplnych z rur preizolowanych kolana łukowe o śr. 48.3/110</t>
  </si>
  <si>
    <t>KNR 0-10 0218-09</t>
  </si>
  <si>
    <t>Elementy rurociągów sieci cieplnych z rur preizolowanych kolana łukowe o śr. 60.3/125 ,grubość ścianek z rur stalowych 2.9 mm</t>
  </si>
  <si>
    <t>KNR 0-10 0218-11</t>
  </si>
  <si>
    <t>Elementy rurociągów sieci cieplnych z rur preizolowanych kolana łukowe o śr. 76.1/140 ,grubość ścianek z rur stalowych 2.9 mm</t>
  </si>
  <si>
    <t>KNR 0-10 0219-03</t>
  </si>
  <si>
    <t>Elementy rurociągów sieci cieplnych z rur preizolowanych kolana łukowe o śr.114.3/200, grubość ścianek rur stalowych 3.6 mm</t>
  </si>
  <si>
    <t>KNR 0-10 0219-05</t>
  </si>
  <si>
    <t>Elementy rurociągów sieci cieplnych z rur preizolowanych kolana łukowe o śr.139.7/225, grubość ścianek rur stalowych 3.6 mm</t>
  </si>
  <si>
    <t>Elementy rurociągów sieci cieplnych z rur preizolowanych - kurek kulowy c.w - o śr. 40mm</t>
  </si>
  <si>
    <t>KNR 0-10 0221-09</t>
  </si>
  <si>
    <t>Elementy rurociągów sieci cieplnych z rur preizolowanych - kurek kulowy o śr.80 mm</t>
  </si>
  <si>
    <t>KNR 0-10 0221-11</t>
  </si>
  <si>
    <t>Elementy rurociągów sieci cieplnych z rur preizolowanych - kurek kulowy o śr. 100mm</t>
  </si>
  <si>
    <t>KNR 0-10 0224-04</t>
  </si>
  <si>
    <t>Elementy rurociągów sieci cieplnych z rur preizolowanych - odgałęzienia śr. 50mm od rury o śr. 50mm</t>
  </si>
  <si>
    <t>Elementy rurociągów sieci cieplnych z rur preizolowanych – odgałęzienia śr.50mm od rury 65 mm</t>
  </si>
  <si>
    <t>Elementy rurociągów sieci cieplnych z rur preizolowanych - odgałęzienia śr. 50mm od rury o śr. 80mm</t>
  </si>
  <si>
    <t>KNR 0-10 0224-08</t>
  </si>
  <si>
    <t>Elementy rurociągów sieci cieplnych z rur preizolowanych - odgałęzienia śr. 65mm od rury o śr. 80mm</t>
  </si>
  <si>
    <t>Elementy rurociągów sieci cieplnych z rur preizolowanych – odgałęzienia śr.65mm od rury o śr. 100mm</t>
  </si>
  <si>
    <t>Elementy rurociągów sieci cieplnych z rur preizolowanych - odgałęzienia śr. 40mm od rury o śr. 65mm</t>
  </si>
  <si>
    <t>Elementy rurociągów sieci cieplnych z rur preizolowanych - odgałęzienia śr. 50mm od rury o śr. 100mm</t>
  </si>
  <si>
    <t>Elementy rurociągów sieci cieplnych z rur preizolowanych - odgałęzienia śr. 80mm od rury o śr. 125mm</t>
  </si>
  <si>
    <t>Elementy rurociągów sieci cieplnych z rur preizolowanych - odgałęzienia śr. 50mm od rury o śr. 125mm</t>
  </si>
  <si>
    <t>Elementy rurociągów sieci cieplnych z rur preizolowanych - odgałęzienia c.w śr. 80mm od rury o śr. 80mm</t>
  </si>
  <si>
    <t>KNR 0-10 0221-07</t>
  </si>
  <si>
    <t>Elementy rurociągów sieci cieplnych z rur preizolowanych - kompensatory typu E o śr. 76.1/140 grubość ścianek rur stalowych 2.9 mm</t>
  </si>
  <si>
    <t>Elementy rurociągów sieci cieplnych z rur preizolowanych - kompensatory typu E o śr. 88.9/160 grubość ścianek rur stalowych 3.2 mm</t>
  </si>
  <si>
    <t>Elementy rurociągów sieci cieplnych z rur preizolowanych - kompensatory typu E o śr. 114.3/200 grubość ścianek rur stalowych 3.6 mm</t>
  </si>
  <si>
    <t>71 d.4</t>
  </si>
  <si>
    <t xml:space="preserve">Dowóz ziemi urodzajnej </t>
  </si>
  <si>
    <t>72 d.4</t>
  </si>
  <si>
    <t xml:space="preserve">Obsianie trawą </t>
  </si>
  <si>
    <t>75 d.5</t>
  </si>
  <si>
    <t xml:space="preserve">Ręczne rozebranie nawierzchni z mas mineralno-bitumicznych </t>
  </si>
  <si>
    <t xml:space="preserve">Podbudowa z tłucznia </t>
  </si>
  <si>
    <t xml:space="preserve">Nawierzchnia z mieszanek mineralno-bitumicznych grysowo-żwirowych - warstwa wiążąca asfaltowa - grubość po zagęszcz. 4 cm </t>
  </si>
  <si>
    <t>KNR 2-31 0403-01</t>
  </si>
  <si>
    <t xml:space="preserve">Krawężniki betonowe wystające o wymiarach 15x30 cm na podsypce piaskowej </t>
  </si>
  <si>
    <t xml:space="preserve">Roboty pomiarowe przy liniowych robotach ziemnych - trasa sieci cieplnej w terenie pagórkowatym lub podgórskim </t>
  </si>
  <si>
    <t>KNR 2-20 0201-07</t>
  </si>
  <si>
    <t xml:space="preserve">Demontaż rur o śr. 125 mm </t>
  </si>
  <si>
    <t xml:space="preserve">Demontaż łupin kanału dn 50-80 </t>
  </si>
  <si>
    <t xml:space="preserve">Demontaż łupin kanału dn 100-125 mm </t>
  </si>
  <si>
    <t xml:space="preserve">Demontaż poduszek podpór ślizgowych dn 40-125mm </t>
  </si>
  <si>
    <t xml:space="preserve">Wywóz elementów kanałów </t>
  </si>
  <si>
    <t xml:space="preserve">Dodatek do tabl.1509 za transport na każde dalsze 0.5 km </t>
  </si>
  <si>
    <t>Zasypka z piasku o grubości 30 cm</t>
  </si>
  <si>
    <t xml:space="preserve">stud. </t>
  </si>
  <si>
    <t xml:space="preserve">Jednowarstwowa izolacja Steinonorm o grubości 30 mm otulinami z wełny mineralnej rurociągów o śr.do 50 mm </t>
  </si>
  <si>
    <t xml:space="preserve">Próby szczelności rurociągów sieci cieplnych </t>
  </si>
  <si>
    <t xml:space="preserve">Uruchomienie rurociągów sieci cieplnych o śr. 40-125 mm </t>
  </si>
  <si>
    <t>KNR 0-10 0219-01</t>
  </si>
  <si>
    <t>Elementy rurociągów sieci cieplnych z rur preizolowanych kolana łukowe o śr.88.9/160, grubość ścianek rur stalowych 3.2 mm</t>
  </si>
  <si>
    <t>Elementy rurociągów sieci cieplnych z rur preizolowanych - kurek kulowy o śr. 80 mm</t>
  </si>
  <si>
    <t>Elementy rurociągów sieci cieplnych z rur preizolowanych - odgałęzienia śr. 40mm od rury o śr. 50mm</t>
  </si>
  <si>
    <t>Elementy rurociągów sieci cieplnych z rur preizolowanych - odgałęzienia śr. 50mm od rury o śr. 150mm</t>
  </si>
  <si>
    <t>Elementy rurociągów sieci cieplnych z rur preizolowanych - odgałęzienia śr. 80mm od rury o śr. 150mm</t>
  </si>
  <si>
    <t xml:space="preserve">złącz. </t>
  </si>
  <si>
    <t>54 d.4</t>
  </si>
  <si>
    <t>55 d.4</t>
  </si>
  <si>
    <t>56 d.4</t>
  </si>
  <si>
    <t>57 d.4</t>
  </si>
  <si>
    <t>60 d.5</t>
  </si>
  <si>
    <t>61 d.5</t>
  </si>
  <si>
    <t xml:space="preserve">Ręczne rozebranie nawierzchni z mieszanek mineralno-bitumicznych o grubości 3 cm </t>
  </si>
  <si>
    <t>62 d.5</t>
  </si>
  <si>
    <t>63 d.5</t>
  </si>
  <si>
    <t>64 d.5</t>
  </si>
  <si>
    <t>65 d.5</t>
  </si>
  <si>
    <t>66 d.5</t>
  </si>
  <si>
    <t>Miejsce na pieczęć</t>
  </si>
  <si>
    <t>Miejsce na podpisy</t>
  </si>
  <si>
    <t>Wartość całkowita</t>
  </si>
  <si>
    <t xml:space="preserve">Chodniki z płyt betonowych 50x50x7 cm na podsypce piaskowej z wypełnieniem spoin piaskiem </t>
  </si>
  <si>
    <t>67 d.5</t>
  </si>
  <si>
    <t>kpi.</t>
  </si>
  <si>
    <t xml:space="preserve">szt.węzłów </t>
  </si>
  <si>
    <r>
      <t xml:space="preserve"> </t>
    </r>
    <r>
      <rPr>
        <sz val="8"/>
        <rFont val="Arial"/>
        <family val="2"/>
      </rPr>
      <t>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</si>
  <si>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</si>
  <si>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8"/>
        <rFont val="Arial"/>
        <family val="2"/>
      </rPr>
      <t>3</t>
    </r>
  </si>
  <si>
    <t>KNR 2-16 0601-06</t>
  </si>
  <si>
    <t xml:space="preserve">Demontaż płaszcza </t>
  </si>
  <si>
    <t xml:space="preserve">Demontaż izolacji </t>
  </si>
  <si>
    <t xml:space="preserve">Demontaż zasuw śr. 100mm </t>
  </si>
  <si>
    <t xml:space="preserve">Demontaż zasuw śr. 300mm </t>
  </si>
  <si>
    <t>5 d.2</t>
  </si>
  <si>
    <t>KNR 2-16 0307-03</t>
  </si>
  <si>
    <t xml:space="preserve">Izolacja rur śr. 100mm otuliną z poliuretanu z płaszczem PE </t>
  </si>
  <si>
    <t>Izolacja rur śr. 300mm otuliną z poliuretanu z płaszczem PE 861.8</t>
  </si>
  <si>
    <t xml:space="preserve">Próby szczelności rurociągów sieci cieplnych o śr.100 mm </t>
  </si>
  <si>
    <t xml:space="preserve">Próby szczelności rurociągów sieci cieplnych o śr. 300mm </t>
  </si>
  <si>
    <t xml:space="preserve">Uruchomienie rurociągów sieci cieplnych o śr. 100 mm </t>
  </si>
  <si>
    <t xml:space="preserve">Uruchomienie rurociągów sieci cieplnych o śr. 300 mm </t>
  </si>
  <si>
    <t xml:space="preserve">Wykopy oraz przekopy wykonywane koparkami podsiębiernymi 0.40 m3 na od­kład w gruncie kat.III </t>
  </si>
  <si>
    <t xml:space="preserve">km </t>
  </si>
  <si>
    <t xml:space="preserve">Demontaż łupin kanału </t>
  </si>
  <si>
    <t xml:space="preserve">Demontaż poduszek podpór ślizgowych </t>
  </si>
  <si>
    <t xml:space="preserve">t </t>
  </si>
  <si>
    <t xml:space="preserve">Zasypka piaskiem o grubości 35cm </t>
  </si>
  <si>
    <t xml:space="preserve">Próby szczelności rur c.o śr.50-100 mm </t>
  </si>
  <si>
    <t xml:space="preserve">Próby szczelności rur c.w śr.32-80 mm </t>
  </si>
  <si>
    <t xml:space="preserve">Uruchomienie rurociągów sieci cieplnych o śr. 50-100 mm </t>
  </si>
  <si>
    <t xml:space="preserve">Uruchomienie rurociągów sieci c.w o śr. 32-80 mm </t>
  </si>
  <si>
    <t xml:space="preserve">Rurociągi z rur preizolowanych c.w o śr. 42.2/110 </t>
  </si>
  <si>
    <t xml:space="preserve">Rurociągi z rur preizolowanych c.w o śr. 48.3/110 </t>
  </si>
  <si>
    <t xml:space="preserve">Rurociągi z rur preizolowanych c.w o śr. 76.1/140 </t>
  </si>
  <si>
    <t xml:space="preserve">Rurociągi z rur preizolowanych c.w o śr. 88.9/160 </t>
  </si>
  <si>
    <t>Elementy rurociągów sieci cieplnych z rur preizolowanych c.o - kolana łukowe o śr. 60.3/125 ,grubość ścianek z rur stalowych 2.9 mm</t>
  </si>
  <si>
    <t>Elementy rurociągów sieci cieplnych z rur preizolowanych c.o - kolana łukowe o śr.88.9/160, grubość ścianek rur stalowych 3.2 mm</t>
  </si>
  <si>
    <t>Elementy rurociągów sieci cieplnych z rur preizolowanych c.w - kolana łukowe o śr.88.9/160, grubość ścianek rur stalowych 3.2 mm</t>
  </si>
  <si>
    <t>Elementy rurociągów sieci cieplnych z rur preizolowanych c.w - kolana łukowe o śr. 48.3/110 ,grubość ścianek z rur stalowych 2.3 mm</t>
  </si>
  <si>
    <t>Elementy rurociągów sieci cieplnych z rur preizolowanych - kurek kulowy c.o śr. 50mm</t>
  </si>
  <si>
    <t>Elementy rurociągów sieci cieplnych z rur preizolowanych - kurek kulowy c.o o śr. 80mm</t>
  </si>
  <si>
    <t>Elementy rurociągów sieci cieplnych z rur preizolowanych - kurek kulowy c.w śr. 65mm</t>
  </si>
  <si>
    <t>Elementy rurociągów sieci cieplnych z rur preizolowanych - kurek kulowy c.w o śr. 80mm</t>
  </si>
  <si>
    <t>Elementy rurociągów sieci cieplnych z rur preizolowanych - odgałęzienia c.w śr.32mm od rury 40 mm</t>
  </si>
  <si>
    <t>Elementy rurociągów sieci cieplnych z rur preizolowanych - odgałęzienia c.w śr. 65mm od rury o śr. 80mm</t>
  </si>
  <si>
    <t>Elementy rurociągów sieci cieplnych z rur preizolowanych - odgałęzienia c.o śr. 50mm od rury o śr. 80mm</t>
  </si>
  <si>
    <t>Elementy rurociągów sieci cieplnych z rur preizolowanych - odgałęzienia śr. 80mm od rury o śr. 80mm</t>
  </si>
  <si>
    <t>Elementy rurociągów sieci cieplnych z rur preizolowanych - odgałęzienia śr. 80mm od rury o śr. 100mm</t>
  </si>
  <si>
    <t>58 d.4</t>
  </si>
  <si>
    <t>KNR 2-21 0213-01</t>
  </si>
  <si>
    <t>Ręczne rozrzucenie ziemi żyznej lub kompostowej na terenie płaskim grubość warstwy 2 cm</t>
  </si>
  <si>
    <t xml:space="preserve">ha </t>
  </si>
  <si>
    <t>Krawężniki betonowe wystające o wymiarach 15x30 cm na podsypce piaskowej 6.0</t>
  </si>
  <si>
    <t xml:space="preserve">Wykopy liniowe pod fundamenty, rurociągi, kolektory w gruntach suchych kat.I-II z wydobyciem urobku łopatą lub wyciągiem ręcznym głębokość do 3 m - szerokość 0.8-1.5 m </t>
  </si>
  <si>
    <t xml:space="preserve">Obsypanie piaskiem grubości 40 cm </t>
  </si>
  <si>
    <t xml:space="preserve">Próby szczelności rurociągów sieci cieplnych o śr.do 150 mm </t>
  </si>
  <si>
    <t xml:space="preserve">Uruchomienie rurociągów sieci cieplnych o śr. 80-150mm </t>
  </si>
  <si>
    <t>KNR 2-20 0401-09</t>
  </si>
  <si>
    <t>Rurociągi z rur stalowych czarnych o śr. 150 mm łączonych przez spawanie w pomieszczeniach węzłów cieplnych i przepompowniach</t>
  </si>
  <si>
    <t>Rurociągi z rur preizolowanych o śr. 168.3/250, grubość ścianek stalowych 4.0mm</t>
  </si>
  <si>
    <t>Rurociągi z rur preizolowanych o śr. 88.9/160, grubość ścianek stalowych 3.2mm</t>
  </si>
  <si>
    <t>KNR 0-10 0219-07</t>
  </si>
  <si>
    <t>Elementy rurociągów sieci cieplnych z rur preizolowanych kolana łukowe o śr.168.3/250, grubość ścianek rur stalowych 4.0 mm</t>
  </si>
  <si>
    <t>KNR 0-10 0221-12</t>
  </si>
  <si>
    <t>Elementy rurociągów sieci cieplnych z rur preizolowanych - kurek o śr. 168.3/250 grubość ścianek rur stalowych 3.6 mm</t>
  </si>
  <si>
    <t>Manometry z rurką syfonową 32</t>
  </si>
  <si>
    <t>Manometry z rurką syfonową 50</t>
  </si>
  <si>
    <t>Elementy rurociągów sieci cieplnych z rur preizolowanych - kurek kulowy o śr. 88.9/1600</t>
  </si>
  <si>
    <t>szt. szt.</t>
  </si>
  <si>
    <t>Elementy rurociągów sieci cieplnych z rur preizolowanych o śr. 168.3/250 mm -odgałęzienia teowe 88,9/160 mm</t>
  </si>
  <si>
    <t>Elementy rurociągów sieci cieplnych z rur preizolowanych - odwodnienie o śr. 168.3/250, grubość ścianek rur stalowych 4.0 mm</t>
  </si>
  <si>
    <t>KNR 2-16 0306-07</t>
  </si>
  <si>
    <t>Jednowarstwowa izolacja Steinonorm o grubości 40 mm rurociągów o śr.zewn. 133-159 mm</t>
  </si>
  <si>
    <t>24 d.2</t>
  </si>
  <si>
    <t>25 d.2</t>
  </si>
  <si>
    <t>26 d.2</t>
  </si>
  <si>
    <t>KNR 2-21 0401-03</t>
  </si>
  <si>
    <t>31 d.4</t>
  </si>
  <si>
    <t>32 d.4</t>
  </si>
  <si>
    <t>KNR 4-02 0401-02</t>
  </si>
  <si>
    <t xml:space="preserve">Odłączenie kotła </t>
  </si>
  <si>
    <t>kpl.</t>
  </si>
  <si>
    <t>KNR 4-02 0409-07</t>
  </si>
  <si>
    <t xml:space="preserve">Demontaż i rozebranie kotła WR5 </t>
  </si>
  <si>
    <t>KNR 4-02 0410-02</t>
  </si>
  <si>
    <t xml:space="preserve">Demontaż płaszcza kotła </t>
  </si>
  <si>
    <t>KNR 4-02 0410-05</t>
  </si>
  <si>
    <t xml:space="preserve">Demontaż płaszcza z blachy stalowej </t>
  </si>
  <si>
    <t>KNR 2-15 0504-02</t>
  </si>
  <si>
    <t xml:space="preserve">Kocioł modułowy wodny płomienicowo-płomieniówkowy dwuwalczakowy z zewnętrzną komorą nawrotną i rusztem </t>
  </si>
  <si>
    <t xml:space="preserve">Konstrukcja wsporcza kotła </t>
  </si>
  <si>
    <t>KNR 2-20 0416-08</t>
  </si>
  <si>
    <t xml:space="preserve">Odżużlacz </t>
  </si>
  <si>
    <t>KNR 2-17 0311-09</t>
  </si>
  <si>
    <t xml:space="preserve">Instalacja odylania </t>
  </si>
  <si>
    <t>KNR 7-08 0701-01</t>
  </si>
  <si>
    <t xml:space="preserve">Automatyka kotła </t>
  </si>
  <si>
    <t>pol.</t>
  </si>
  <si>
    <t>KNR 2-17 0203-04</t>
  </si>
  <si>
    <t xml:space="preserve">Wentylator WWOax 40 </t>
  </si>
  <si>
    <t>KNR 2-17 0203-03</t>
  </si>
  <si>
    <t xml:space="preserve">Wentylator WWOax 35 </t>
  </si>
  <si>
    <t>KNR 2-20 0404-01</t>
  </si>
  <si>
    <t xml:space="preserve">Próba i uruchomienie kotłowni </t>
  </si>
  <si>
    <t>KNR 2-17 0303-07</t>
  </si>
  <si>
    <t>Kanały spalin</t>
  </si>
  <si>
    <t>KNR 2-20 0407-07</t>
  </si>
  <si>
    <t xml:space="preserve">Zawory zaporowe staliwne o śr. 150 mm </t>
  </si>
  <si>
    <t>KNR 2-20 0407-04</t>
  </si>
  <si>
    <t xml:space="preserve">Zawory zaporowe staliwne o śr. 50mm </t>
  </si>
  <si>
    <t>KNR 2-20 0407-01</t>
  </si>
  <si>
    <t xml:space="preserve">Zawory zaporowe staliwne o śr. 20 mm </t>
  </si>
  <si>
    <t>KNR 2-20 0409-06</t>
  </si>
  <si>
    <t xml:space="preserve">Zawory zwrotne żeliwne grzybkowe o śr. 150 mm </t>
  </si>
  <si>
    <t>KNR 2-20 0409-03</t>
  </si>
  <si>
    <t xml:space="preserve">Zawory zwrotne żeliwne grzybkowe o śr. 50 </t>
  </si>
  <si>
    <t>KNR 2-15 0413-03</t>
  </si>
  <si>
    <t xml:space="preserve">Zawór regulacyjny odcinający o śr.nom. 40 mm </t>
  </si>
  <si>
    <t>KNR 2-15 0119-01</t>
  </si>
  <si>
    <t xml:space="preserve">Wodomierz o śr.nom. 50 mm z licznikiem impulsów </t>
  </si>
  <si>
    <t>KNR 2-15 0413-05</t>
  </si>
  <si>
    <t xml:space="preserve">Zawór bezpieczeństwa o śr.nom. 65 /100mm </t>
  </si>
  <si>
    <t>KNR 7-07 0102-02</t>
  </si>
  <si>
    <t xml:space="preserve">Pompa przewałowa </t>
  </si>
  <si>
    <t>KNR 2-17 0206-02</t>
  </si>
  <si>
    <t xml:space="preserve">Wentylatory ścienny nawiewny 4500 m3/h </t>
  </si>
  <si>
    <t xml:space="preserve">Wentylatory ścienny wywiewny 4500 m3/h </t>
  </si>
  <si>
    <t>KNR 4-01 0701-02</t>
  </si>
  <si>
    <t xml:space="preserve">Odbicie tynków wewnętrznych z zaprawy cementowo-wapiennej na ścianach, filarach, pilastrach o powierzchni odbicia do 5 m2 </t>
  </si>
  <si>
    <t>KNR 4-01 0710-03</t>
  </si>
  <si>
    <t xml:space="preserve">Uzupełnienie tynków zwykłych wewnętrznych kat. II z zaprawie cementowo-wapiennej na ścianach </t>
  </si>
  <si>
    <t>27 d.2</t>
  </si>
  <si>
    <t>KNR 4-01 1204-02</t>
  </si>
  <si>
    <t>Dwukrotne malowanie farbami emulsyjnymi starych tynków wewnętrznych ścian</t>
  </si>
  <si>
    <t>28 d.2</t>
  </si>
  <si>
    <t>KNR 4-01 1204-01</t>
  </si>
  <si>
    <t xml:space="preserve">Dwukrotne malowanie farbami emulsyjnymi starych tynków wewnętrznych sufitów </t>
  </si>
  <si>
    <t>29 d.2</t>
  </si>
  <si>
    <t>30 d.2</t>
  </si>
  <si>
    <t xml:space="preserve"> Węzły cieplne wymiennikowe os. Sady - montaż - gr 1 Wl-W21 bud. 1 -3,6-8,10-22,25,26,W 36 hotel, W 38 Zębiec, W39 kościół, W40 poczta - zad. 51-71, 86,88-90 w Sędziszowie</t>
  </si>
  <si>
    <t>KNR 4-02 0522-03</t>
  </si>
  <si>
    <t>Demontaż licznika ciepła 25</t>
  </si>
  <si>
    <t>KNR 4-02 0507-04</t>
  </si>
  <si>
    <t>Demontaż rurociągu stalowego o połączeniach gwintowanych o śr. 65 mm 250</t>
  </si>
  <si>
    <t>KNR 4-02 0506-05</t>
  </si>
  <si>
    <t>Demontaż rurociągu stalowego o połączeniach spawanych o śr. 65 mm 500</t>
  </si>
  <si>
    <t>KNR 4-02 0513-05</t>
  </si>
  <si>
    <t>Demontaż zaworu o połączeniu kołnierzowym o śr. 65 mm 75</t>
  </si>
  <si>
    <t>Demontaż filtra śr. 65 mm 25</t>
  </si>
  <si>
    <t>KNR 4-02 0519-05</t>
  </si>
  <si>
    <t>Demontaż zbiornika odpowietrzającego 50</t>
  </si>
  <si>
    <t>KNR 2-20 0401 -04</t>
  </si>
  <si>
    <t>Rurociągi z rur stalowych czarnych o śr. 50 mm łączonych przez spawanie w pomieszczeniach węzłów cieplnych i przepompowniach 200</t>
  </si>
  <si>
    <t>KNR 2-20 0401 -05</t>
  </si>
  <si>
    <t>Rurociągi z rur stalowych czarnych o śr. 65 mm łączonych przez spawanie w pomieszczeniach węzłów cieplnych i przepompowniach 300</t>
  </si>
  <si>
    <t>KNR 2-20 0403-02</t>
  </si>
  <si>
    <t>Próby węzła cieplnego 50</t>
  </si>
  <si>
    <t>Uruchomienie węzłów wodnych c. o. 50</t>
  </si>
  <si>
    <t>Zawory zaporowe staliwne ośr. 50mm dla ciśnień 4 MPa 50</t>
  </si>
  <si>
    <t>Zawory o śr.15 mm dla odpowietrzenia 50</t>
  </si>
  <si>
    <t>KNR 2-20 0414-03</t>
  </si>
  <si>
    <t>KNR2-15 0509-01</t>
  </si>
  <si>
    <t>Rozdzielacze do kotłów i instalacji c. o. z rur o śr.100 mm 50</t>
  </si>
  <si>
    <t>KNR 2-20 0406-02</t>
  </si>
  <si>
    <t>Zawory spustowe o śr. 32 mm 50</t>
  </si>
  <si>
    <t>KNR 2-20 0312-02</t>
  </si>
  <si>
    <t>Termometry techniczne proste 50</t>
  </si>
  <si>
    <t>KNR 2-20 0312-05</t>
  </si>
  <si>
    <t>KNR 2-1 5 0507-01</t>
  </si>
  <si>
    <t>Montaż naczynia Reflec 25</t>
  </si>
  <si>
    <t>KNR 2-1 5 0426-01</t>
  </si>
  <si>
    <t>Zbiorniki odpowietrzające o pojemności 2,5 dm3 50</t>
  </si>
  <si>
    <t>KNR 2-1 5 0415-01</t>
  </si>
  <si>
    <t>Zawór odcinający o śr.nom. 15 mm 50</t>
  </si>
  <si>
    <t>KNR 2-1 5 0415-05</t>
  </si>
  <si>
    <t>Zawór odpowietrzający o śr. 6 mm 50</t>
  </si>
  <si>
    <t>KNR 2-1 6 0306-02</t>
  </si>
  <si>
    <t>Jednowarstwowa izolacja Steinonorm o grubości 30 mm otulinami z wełny mi­neralnej rurociągów o śr.zewn. 50 mm 75</t>
  </si>
  <si>
    <t>KNR 2-1 6 0306-03</t>
  </si>
  <si>
    <t>Jednowarstwowa izolacja Steinonorm o grubości 30 mm otulinami z wełny mi­neralnej rurociągów o śr.zewn. 65 mm 130</t>
  </si>
  <si>
    <t>Jednowarstwowa izolacja Steinonorm o grubości 30 mm otulinami z wełny mi­neralnej rurociągów o śr.zewn. 100 mm 27.5</t>
  </si>
  <si>
    <t>KNR 7-1 2 0101-05</t>
  </si>
  <si>
    <t>Czyszczenie przez szczotkowanie ręczne do trzeciego stopnia czystości ruro­ciągów o średnicy zewnętrznej 58-21 9 mm (stan wyjściowy powierzchni B) 125</t>
  </si>
  <si>
    <t>KNR 7-1 2 0215-05</t>
  </si>
  <si>
    <t>Malowanie pędzlem emaliami termoodpornymi rurociągów o średnicy zewnętrz­nej 58-219 mm 125</t>
  </si>
  <si>
    <t>Węzły cieplne wymiennikowe os." Na Skarpie" - montaż - gr 2 W22-W35 bud. 1 -7,10-16 W41 Ośrodek zdrowia, W42 przedszkole - zad. 72-85, 91,92 w Sędziszowie</t>
  </si>
  <si>
    <t>KNR 4-02 0409-03</t>
  </si>
  <si>
    <t>Demontaż wymienników ciepła 32</t>
  </si>
  <si>
    <t>kpi. kpi.</t>
  </si>
  <si>
    <t>KNR 4-02 0416-03</t>
  </si>
  <si>
    <t>Demontaż naczynia wzbiorczego 16</t>
  </si>
  <si>
    <t>KNR 4-02 0418-07</t>
  </si>
  <si>
    <t>Demontaż pomp 32</t>
  </si>
  <si>
    <t>Demontaż rurociągu stalowego o połączeniach spawanych o śr. 50 mm 320</t>
  </si>
  <si>
    <t>KNR 4-02 0506-06</t>
  </si>
  <si>
    <t>Demontaż rurociągu stalowego o połączeniach spawanych o śr. 80 mm 160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</si>
</sst>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000"/>
    <numFmt numFmtId="171" formatCode="#,##0.000"/>
    <numFmt numFmtId="172" formatCode="_-* #,##0.000\ _z_ł_-;\-* #,##0.000\ _z_ł_-;_-* &quot;-&quot;??\ _z_ł_-;_-@_-"/>
    <numFmt numFmtId="173" formatCode="_-* #,##0.0\ _z_ł_-;\-* #,##0.0\ _z_ł_-;_-* &quot;-&quot;??\ _z_ł_-;_-@_-"/>
    <numFmt numFmtId="174" formatCode="#,##0.0"/>
    <numFmt numFmtId="175" formatCode="0.0"/>
    <numFmt numFmtId="176" formatCode="00\-000"/>
  </numFmts>
  <fonts count="25">
    <font>
      <sz val="10"/>
      <name val="Arial"/>
      <family val="0"/>
    </font>
    <font>
      <sz val="10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sz val="12"/>
      <name val="Arial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8.5"/>
      <color indexed="8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2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20"/>
      <name val="Arial"/>
      <family val="0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/>
    </xf>
    <xf numFmtId="0" fontId="0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0" fillId="2" borderId="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2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1" fillId="2" borderId="1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11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justify" vertical="top" wrapText="1"/>
    </xf>
    <xf numFmtId="0" fontId="13" fillId="0" borderId="0" xfId="0" applyFont="1" applyBorder="1" applyAlignment="1">
      <alignment/>
    </xf>
    <xf numFmtId="0" fontId="0" fillId="2" borderId="4" xfId="0" applyFont="1" applyFill="1" applyBorder="1" applyAlignment="1">
      <alignment horizontal="center" vertical="top" wrapText="1"/>
    </xf>
    <xf numFmtId="43" fontId="0" fillId="2" borderId="1" xfId="15" applyFont="1" applyFill="1" applyBorder="1" applyAlignment="1">
      <alignment horizontal="right" wrapText="1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 horizontal="right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6" fillId="0" borderId="1" xfId="0" applyFont="1" applyBorder="1" applyAlignment="1" applyProtection="1">
      <alignment horizontal="center" vertical="top" wrapText="1"/>
      <protection/>
    </xf>
    <xf numFmtId="0" fontId="7" fillId="2" borderId="5" xfId="0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6" fillId="0" borderId="1" xfId="0" applyFont="1" applyBorder="1" applyAlignment="1" applyProtection="1">
      <alignment horizontal="center" vertical="center" wrapText="1"/>
      <protection/>
    </xf>
    <xf numFmtId="0" fontId="16" fillId="0" borderId="1" xfId="0" applyFont="1" applyBorder="1" applyAlignment="1" applyProtection="1">
      <alignment horizontal="left" vertical="top" wrapText="1"/>
      <protection/>
    </xf>
    <xf numFmtId="4" fontId="16" fillId="0" borderId="1" xfId="0" applyNumberFormat="1" applyFont="1" applyBorder="1" applyAlignment="1" applyProtection="1">
      <alignment horizontal="right" vertical="center" wrapText="1"/>
      <protection/>
    </xf>
    <xf numFmtId="43" fontId="7" fillId="0" borderId="1" xfId="15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/>
      <protection/>
    </xf>
    <xf numFmtId="0" fontId="17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4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17" fillId="0" borderId="1" xfId="0" applyFont="1" applyFill="1" applyBorder="1" applyAlignment="1" applyProtection="1">
      <alignment horizontal="center" vertical="top" wrapText="1"/>
      <protection/>
    </xf>
    <xf numFmtId="4" fontId="17" fillId="0" borderId="1" xfId="0" applyNumberFormat="1" applyFont="1" applyFill="1" applyBorder="1" applyAlignment="1" applyProtection="1">
      <alignment horizontal="right" vertical="center" wrapText="1"/>
      <protection/>
    </xf>
    <xf numFmtId="4" fontId="20" fillId="0" borderId="1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/>
      <protection/>
    </xf>
    <xf numFmtId="43" fontId="0" fillId="2" borderId="1" xfId="15" applyFont="1" applyFill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2" borderId="6" xfId="0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0" fillId="2" borderId="1" xfId="0" applyFont="1" applyFill="1" applyBorder="1" applyAlignment="1" applyProtection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/>
      <protection/>
    </xf>
    <xf numFmtId="43" fontId="4" fillId="0" borderId="7" xfId="15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43" fontId="0" fillId="4" borderId="1" xfId="15" applyFont="1" applyFill="1" applyBorder="1" applyAlignment="1" applyProtection="1">
      <alignment horizontal="right" vertical="top" wrapText="1"/>
      <protection locked="0"/>
    </xf>
    <xf numFmtId="43" fontId="4" fillId="2" borderId="1" xfId="15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43" fontId="7" fillId="0" borderId="7" xfId="15" applyFont="1" applyBorder="1" applyAlignment="1" applyProtection="1">
      <alignment horizontal="right"/>
      <protection/>
    </xf>
    <xf numFmtId="0" fontId="0" fillId="0" borderId="1" xfId="0" applyFont="1" applyBorder="1" applyAlignment="1">
      <alignment horizontal="center" vertical="center"/>
    </xf>
    <xf numFmtId="43" fontId="0" fillId="0" borderId="1" xfId="15" applyFont="1" applyBorder="1" applyAlignment="1">
      <alignment/>
    </xf>
    <xf numFmtId="0" fontId="3" fillId="2" borderId="0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4" fontId="2" fillId="0" borderId="1" xfId="0" applyNumberFormat="1" applyFont="1" applyFill="1" applyBorder="1" applyAlignment="1">
      <alignment horizontal="center" vertical="top" wrapText="1"/>
    </xf>
    <xf numFmtId="171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43" fontId="4" fillId="0" borderId="7" xfId="15" applyFont="1" applyBorder="1" applyAlignment="1" applyProtection="1">
      <alignment horizontal="right"/>
      <protection/>
    </xf>
    <xf numFmtId="43" fontId="2" fillId="0" borderId="1" xfId="15" applyFont="1" applyBorder="1" applyAlignment="1">
      <alignment/>
    </xf>
    <xf numFmtId="175" fontId="0" fillId="0" borderId="1" xfId="0" applyNumberFormat="1" applyFont="1" applyFill="1" applyBorder="1" applyAlignment="1">
      <alignment horizontal="center" vertical="top" wrapText="1"/>
    </xf>
    <xf numFmtId="43" fontId="7" fillId="0" borderId="0" xfId="15" applyFont="1" applyBorder="1" applyAlignment="1">
      <alignment/>
    </xf>
    <xf numFmtId="43" fontId="4" fillId="2" borderId="1" xfId="15" applyFont="1" applyFill="1" applyBorder="1" applyAlignment="1">
      <alignment horizontal="right" wrapText="1"/>
    </xf>
    <xf numFmtId="43" fontId="7" fillId="0" borderId="0" xfId="15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75" fontId="0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43" fontId="0" fillId="0" borderId="1" xfId="15" applyFont="1" applyBorder="1" applyAlignment="1">
      <alignment horizontal="left"/>
    </xf>
    <xf numFmtId="0" fontId="7" fillId="2" borderId="1" xfId="0" applyFont="1" applyFill="1" applyBorder="1" applyAlignment="1">
      <alignment horizontal="left" vertical="top" wrapText="1"/>
    </xf>
    <xf numFmtId="43" fontId="7" fillId="2" borderId="1" xfId="15" applyFont="1" applyFill="1" applyBorder="1" applyAlignment="1">
      <alignment vertical="top" wrapText="1"/>
    </xf>
    <xf numFmtId="43" fontId="7" fillId="0" borderId="1" xfId="15" applyFont="1" applyBorder="1" applyAlignment="1">
      <alignment horizontal="left"/>
    </xf>
    <xf numFmtId="43" fontId="7" fillId="0" borderId="7" xfId="15" applyFont="1" applyBorder="1" applyAlignment="1" applyProtection="1">
      <alignment horizontal="right"/>
      <protection/>
    </xf>
    <xf numFmtId="43" fontId="0" fillId="0" borderId="1" xfId="15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43" fontId="0" fillId="0" borderId="1" xfId="15" applyFont="1" applyBorder="1" applyAlignment="1">
      <alignment horizontal="right"/>
    </xf>
    <xf numFmtId="0" fontId="7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3" fontId="0" fillId="0" borderId="0" xfId="15" applyFont="1" applyBorder="1" applyAlignment="1">
      <alignment/>
    </xf>
    <xf numFmtId="43" fontId="0" fillId="0" borderId="1" xfId="15" applyFont="1" applyBorder="1" applyAlignment="1">
      <alignment/>
    </xf>
    <xf numFmtId="43" fontId="11" fillId="0" borderId="0" xfId="15" applyFont="1" applyAlignment="1">
      <alignment/>
    </xf>
    <xf numFmtId="0" fontId="7" fillId="2" borderId="1" xfId="0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43" fontId="0" fillId="0" borderId="1" xfId="15" applyFont="1" applyBorder="1" applyAlignment="1">
      <alignment/>
    </xf>
    <xf numFmtId="0" fontId="7" fillId="0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3" fillId="2" borderId="1" xfId="0" applyFont="1" applyFill="1" applyBorder="1" applyAlignment="1">
      <alignment horizontal="left" vertical="top" wrapText="1"/>
    </xf>
    <xf numFmtId="43" fontId="13" fillId="0" borderId="0" xfId="15" applyFont="1" applyBorder="1" applyAlignment="1">
      <alignment/>
    </xf>
    <xf numFmtId="0" fontId="23" fillId="2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43" fontId="7" fillId="2" borderId="4" xfId="15" applyFont="1" applyFill="1" applyBorder="1" applyAlignment="1" applyProtection="1">
      <alignment horizontal="right" vertical="top" wrapText="1"/>
      <protection/>
    </xf>
    <xf numFmtId="43" fontId="7" fillId="2" borderId="5" xfId="15" applyFont="1" applyFill="1" applyBorder="1" applyAlignment="1" applyProtection="1">
      <alignment horizontal="right" vertical="top" wrapText="1"/>
      <protection/>
    </xf>
    <xf numFmtId="0" fontId="0" fillId="2" borderId="4" xfId="0" applyFont="1" applyFill="1" applyBorder="1" applyAlignment="1" applyProtection="1">
      <alignment horizontal="center" vertical="top" wrapText="1"/>
      <protection/>
    </xf>
    <xf numFmtId="0" fontId="0" fillId="2" borderId="5" xfId="0" applyFont="1" applyFill="1" applyBorder="1" applyAlignment="1" applyProtection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right" vertical="center" wrapText="1"/>
      <protection/>
    </xf>
    <xf numFmtId="0" fontId="7" fillId="2" borderId="4" xfId="0" applyFont="1" applyFill="1" applyBorder="1" applyAlignment="1" applyProtection="1">
      <alignment horizontal="center" vertical="top" wrapText="1"/>
      <protection/>
    </xf>
    <xf numFmtId="0" fontId="7" fillId="2" borderId="9" xfId="0" applyFont="1" applyFill="1" applyBorder="1" applyAlignment="1" applyProtection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43" fontId="7" fillId="0" borderId="7" xfId="15" applyFont="1" applyBorder="1" applyAlignment="1" applyProtection="1">
      <alignment horizontal="center"/>
      <protection/>
    </xf>
    <xf numFmtId="0" fontId="7" fillId="0" borderId="8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3" fontId="7" fillId="0" borderId="7" xfId="15" applyFont="1" applyBorder="1" applyAlignment="1">
      <alignment horizontal="center"/>
    </xf>
    <xf numFmtId="0" fontId="7" fillId="2" borderId="4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43" fontId="7" fillId="2" borderId="1" xfId="15" applyFont="1" applyFill="1" applyBorder="1" applyAlignment="1">
      <alignment horizontal="right" vertical="top" wrapText="1"/>
    </xf>
    <xf numFmtId="43" fontId="7" fillId="2" borderId="1" xfId="15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43" fontId="11" fillId="2" borderId="1" xfId="15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 wrapText="1"/>
    </xf>
    <xf numFmtId="43" fontId="7" fillId="0" borderId="9" xfId="15" applyFont="1" applyBorder="1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top" wrapText="1"/>
    </xf>
    <xf numFmtId="43" fontId="4" fillId="2" borderId="1" xfId="15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4" fillId="2" borderId="9" xfId="0" applyNumberFormat="1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3" fontId="4" fillId="0" borderId="1" xfId="15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3" fontId="10" fillId="0" borderId="7" xfId="15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top" wrapText="1"/>
    </xf>
    <xf numFmtId="43" fontId="7" fillId="2" borderId="4" xfId="15" applyFont="1" applyFill="1" applyBorder="1" applyAlignment="1">
      <alignment horizontal="center" vertical="top" wrapText="1"/>
    </xf>
    <xf numFmtId="43" fontId="7" fillId="2" borderId="5" xfId="15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43" fontId="7" fillId="0" borderId="1" xfId="15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0" fillId="0" borderId="14" xfId="15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43" fontId="7" fillId="0" borderId="14" xfId="15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43" fontId="0" fillId="2" borderId="4" xfId="15" applyFont="1" applyFill="1" applyBorder="1" applyAlignment="1">
      <alignment horizontal="center" vertical="top" wrapText="1"/>
    </xf>
    <xf numFmtId="43" fontId="0" fillId="2" borderId="5" xfId="15" applyFont="1" applyFill="1" applyBorder="1" applyAlignment="1">
      <alignment horizontal="center" vertical="top" wrapText="1"/>
    </xf>
    <xf numFmtId="43" fontId="0" fillId="2" borderId="4" xfId="15" applyFont="1" applyFill="1" applyBorder="1" applyAlignment="1">
      <alignment horizontal="center" vertical="center" wrapText="1"/>
    </xf>
    <xf numFmtId="43" fontId="0" fillId="2" borderId="5" xfId="15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3" fontId="0" fillId="0" borderId="14" xfId="15" applyBorder="1" applyAlignment="1">
      <alignment horizontal="center"/>
    </xf>
    <xf numFmtId="0" fontId="11" fillId="2" borderId="4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43" fontId="12" fillId="2" borderId="1" xfId="15" applyFont="1" applyFill="1" applyBorder="1" applyAlignment="1">
      <alignment horizontal="center" vertical="top" wrapText="1"/>
    </xf>
    <xf numFmtId="0" fontId="23" fillId="0" borderId="8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top" wrapText="1"/>
    </xf>
    <xf numFmtId="0" fontId="23" fillId="2" borderId="9" xfId="0" applyFont="1" applyFill="1" applyBorder="1" applyAlignment="1">
      <alignment horizontal="center" vertical="top" wrapText="1"/>
    </xf>
    <xf numFmtId="43" fontId="23" fillId="2" borderId="4" xfId="15" applyFont="1" applyFill="1" applyBorder="1" applyAlignment="1">
      <alignment horizontal="center" vertical="top" wrapText="1"/>
    </xf>
    <xf numFmtId="43" fontId="23" fillId="2" borderId="5" xfId="15" applyFont="1" applyFill="1" applyBorder="1" applyAlignment="1">
      <alignment horizontal="center" vertical="top" wrapText="1"/>
    </xf>
    <xf numFmtId="43" fontId="23" fillId="2" borderId="1" xfId="15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D21"/>
  <sheetViews>
    <sheetView workbookViewId="0" topLeftCell="A16">
      <selection activeCell="G3" sqref="G3"/>
    </sheetView>
  </sheetViews>
  <sheetFormatPr defaultColWidth="9.140625" defaultRowHeight="12.75"/>
  <cols>
    <col min="1" max="1" width="9.140625" style="80" customWidth="1"/>
    <col min="2" max="2" width="62.7109375" style="63" customWidth="1"/>
    <col min="3" max="3" width="29.00390625" style="64" customWidth="1"/>
    <col min="4" max="4" width="0.71875" style="65" hidden="1" customWidth="1"/>
    <col min="5" max="16384" width="9.140625" style="63" customWidth="1"/>
  </cols>
  <sheetData>
    <row r="1" ht="15">
      <c r="A1" s="62" t="s">
        <v>680</v>
      </c>
    </row>
    <row r="2" spans="1:4" s="69" customFormat="1" ht="25.5">
      <c r="A2" s="66" t="s">
        <v>73</v>
      </c>
      <c r="B2" s="67" t="s">
        <v>74</v>
      </c>
      <c r="C2" s="84" t="s">
        <v>194</v>
      </c>
      <c r="D2" s="68"/>
    </row>
    <row r="3" spans="1:4" s="74" customFormat="1" ht="93.75">
      <c r="A3" s="70">
        <v>2</v>
      </c>
      <c r="B3" s="71" t="s">
        <v>75</v>
      </c>
      <c r="C3" s="72">
        <f>' W bud gr 1'!G33</f>
        <v>0</v>
      </c>
      <c r="D3" s="73"/>
    </row>
    <row r="4" spans="1:4" ht="75">
      <c r="A4" s="70">
        <v>3</v>
      </c>
      <c r="B4" s="71" t="s">
        <v>76</v>
      </c>
      <c r="C4" s="72">
        <f>'W bud gr 2'!G33</f>
        <v>0</v>
      </c>
      <c r="D4" s="73"/>
    </row>
    <row r="5" spans="1:4" ht="37.5">
      <c r="A5" s="70">
        <v>4</v>
      </c>
      <c r="B5" s="71" t="s">
        <v>77</v>
      </c>
      <c r="C5" s="72">
        <f>'W bud gr 3'!G33</f>
        <v>0</v>
      </c>
      <c r="D5" s="73"/>
    </row>
    <row r="6" spans="1:4" ht="37.5">
      <c r="A6" s="70">
        <v>5</v>
      </c>
      <c r="B6" s="71" t="s">
        <v>78</v>
      </c>
      <c r="C6" s="72">
        <f>'S gr 1'!G92</f>
        <v>0</v>
      </c>
      <c r="D6" s="73"/>
    </row>
    <row r="7" spans="1:4" ht="37.5">
      <c r="A7" s="70">
        <v>6</v>
      </c>
      <c r="B7" s="71" t="s">
        <v>79</v>
      </c>
      <c r="C7" s="72">
        <f>'S gr 2'!G68</f>
        <v>0</v>
      </c>
      <c r="D7" s="73"/>
    </row>
    <row r="8" spans="1:4" ht="56.25">
      <c r="A8" s="70">
        <v>7</v>
      </c>
      <c r="B8" s="71" t="s">
        <v>80</v>
      </c>
      <c r="C8" s="72">
        <f>'S gr 3'!H93</f>
        <v>0</v>
      </c>
      <c r="D8" s="73"/>
    </row>
    <row r="9" spans="1:4" ht="56.25">
      <c r="A9" s="70">
        <v>8</v>
      </c>
      <c r="B9" s="71" t="s">
        <v>81</v>
      </c>
      <c r="C9" s="72">
        <f>'S gr 4'!H76</f>
        <v>0</v>
      </c>
      <c r="D9" s="73"/>
    </row>
    <row r="10" spans="1:4" ht="37.5">
      <c r="A10" s="70">
        <v>9</v>
      </c>
      <c r="B10" s="71" t="s">
        <v>82</v>
      </c>
      <c r="C10" s="72">
        <f>'S gr 5'!G18</f>
        <v>0</v>
      </c>
      <c r="D10" s="73"/>
    </row>
    <row r="11" spans="1:4" ht="37.5">
      <c r="A11" s="70">
        <v>10</v>
      </c>
      <c r="B11" s="71" t="s">
        <v>83</v>
      </c>
      <c r="C11" s="72">
        <f>'S gr 6'!G76</f>
        <v>0</v>
      </c>
      <c r="D11" s="73"/>
    </row>
    <row r="12" spans="1:4" ht="37.5">
      <c r="A12" s="70">
        <v>11</v>
      </c>
      <c r="B12" s="71" t="s">
        <v>84</v>
      </c>
      <c r="C12" s="72">
        <f>'S gr 7'!H40</f>
        <v>0</v>
      </c>
      <c r="D12" s="73"/>
    </row>
    <row r="13" spans="1:4" ht="56.25">
      <c r="A13" s="70">
        <v>12</v>
      </c>
      <c r="B13" s="71" t="s">
        <v>85</v>
      </c>
      <c r="C13" s="72">
        <f>kotłownia!G34</f>
        <v>0</v>
      </c>
      <c r="D13" s="73"/>
    </row>
    <row r="14" spans="1:4" ht="75">
      <c r="A14" s="70">
        <v>13</v>
      </c>
      <c r="B14" s="71" t="s">
        <v>86</v>
      </c>
      <c r="C14" s="72">
        <f>'w m gr 1'!G36</f>
        <v>0</v>
      </c>
      <c r="D14" s="73"/>
    </row>
    <row r="15" spans="1:4" ht="75">
      <c r="A15" s="70">
        <v>14</v>
      </c>
      <c r="B15" s="71" t="s">
        <v>87</v>
      </c>
      <c r="C15" s="72">
        <f>'w m gr 2'!G41</f>
        <v>0</v>
      </c>
      <c r="D15" s="73"/>
    </row>
    <row r="16" spans="1:4" ht="37.5">
      <c r="A16" s="70">
        <v>15</v>
      </c>
      <c r="B16" s="71" t="s">
        <v>77</v>
      </c>
      <c r="C16" s="72">
        <f>'w m gr 3'!G39</f>
        <v>0</v>
      </c>
      <c r="D16" s="73"/>
    </row>
    <row r="17" spans="1:4" s="88" customFormat="1" ht="26.25">
      <c r="A17" s="75"/>
      <c r="B17" s="85" t="s">
        <v>109</v>
      </c>
      <c r="C17" s="86">
        <f>SUM(C3:C16)</f>
        <v>0</v>
      </c>
      <c r="D17" s="87"/>
    </row>
    <row r="18" spans="1:3" s="79" customFormat="1" ht="48" customHeight="1">
      <c r="A18" s="76"/>
      <c r="B18" s="77"/>
      <c r="C18" s="78"/>
    </row>
    <row r="19" spans="2:4" ht="15">
      <c r="B19" s="81" t="s">
        <v>681</v>
      </c>
      <c r="C19" s="82"/>
      <c r="D19" s="64">
        <f>D17-C18</f>
        <v>0</v>
      </c>
    </row>
    <row r="20" ht="15">
      <c r="C20" s="83"/>
    </row>
    <row r="21" ht="15">
      <c r="D21" s="83"/>
    </row>
  </sheetData>
  <sheetProtection password="CA71" sheet="1" objects="1" scenarios="1"/>
  <printOptions/>
  <pageMargins left="0.32" right="0.75" top="1.33" bottom="0.42" header="0.27" footer="0.4"/>
  <pageSetup fitToHeight="1" fitToWidth="1" horizontalDpi="600" verticalDpi="600" orientation="portrait" paperSize="9" scale="8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H76"/>
  <sheetViews>
    <sheetView workbookViewId="0" topLeftCell="A1">
      <selection activeCell="A1" sqref="A1:H76"/>
    </sheetView>
  </sheetViews>
  <sheetFormatPr defaultColWidth="9.140625" defaultRowHeight="12.75"/>
  <cols>
    <col min="1" max="1" width="6.8515625" style="22" customWidth="1"/>
    <col min="2" max="2" width="7.421875" style="22" customWidth="1"/>
    <col min="3" max="3" width="9.421875" style="22" customWidth="1"/>
    <col min="4" max="4" width="43.28125" style="22" customWidth="1"/>
    <col min="5" max="5" width="7.7109375" style="23" customWidth="1"/>
    <col min="6" max="6" width="9.00390625" style="52" customWidth="1"/>
    <col min="7" max="7" width="9.140625" style="22" customWidth="1"/>
    <col min="8" max="8" width="12.7109375" style="22" bestFit="1" customWidth="1"/>
    <col min="9" max="16384" width="9.140625" style="22" customWidth="1"/>
  </cols>
  <sheetData>
    <row r="1" spans="1:8" s="53" customFormat="1" ht="40.5" customHeight="1">
      <c r="A1" s="171" t="s">
        <v>83</v>
      </c>
      <c r="B1" s="171"/>
      <c r="C1" s="171"/>
      <c r="D1" s="171"/>
      <c r="E1" s="171"/>
      <c r="F1" s="171"/>
      <c r="G1" s="171"/>
      <c r="H1" s="171"/>
    </row>
    <row r="2" spans="1:8" s="7" customFormat="1" ht="12.75" customHeight="1">
      <c r="A2" s="210" t="s">
        <v>72</v>
      </c>
      <c r="B2" s="207" t="s">
        <v>100</v>
      </c>
      <c r="C2" s="207"/>
      <c r="D2" s="212" t="s">
        <v>101</v>
      </c>
      <c r="E2" s="213" t="s">
        <v>102</v>
      </c>
      <c r="F2" s="207" t="s">
        <v>103</v>
      </c>
      <c r="G2" s="188" t="str">
        <f>'S gr 5'!G2:H2</f>
        <v>nazwa firmy</v>
      </c>
      <c r="H2" s="188"/>
    </row>
    <row r="3" spans="1:8" s="7" customFormat="1" ht="12.75">
      <c r="A3" s="210"/>
      <c r="B3" s="207"/>
      <c r="C3" s="207"/>
      <c r="D3" s="212"/>
      <c r="E3" s="213"/>
      <c r="F3" s="207"/>
      <c r="G3" s="5" t="s">
        <v>88</v>
      </c>
      <c r="H3" s="5" t="s">
        <v>89</v>
      </c>
    </row>
    <row r="4" spans="1:8" s="53" customFormat="1" ht="23.25" customHeight="1">
      <c r="A4" s="126">
        <v>1</v>
      </c>
      <c r="B4" s="189" t="s">
        <v>249</v>
      </c>
      <c r="C4" s="189"/>
      <c r="D4" s="189"/>
      <c r="E4" s="189"/>
      <c r="F4" s="189"/>
      <c r="G4" s="203">
        <f>SUM(H5:H10)</f>
        <v>0</v>
      </c>
      <c r="H4" s="204"/>
    </row>
    <row r="5" spans="1:8" ht="38.25">
      <c r="A5" s="6" t="s">
        <v>105</v>
      </c>
      <c r="B5" s="6" t="s">
        <v>250</v>
      </c>
      <c r="C5" s="6" t="s">
        <v>251</v>
      </c>
      <c r="D5" s="6" t="s">
        <v>703</v>
      </c>
      <c r="E5" s="5" t="s">
        <v>227</v>
      </c>
      <c r="F5" s="8">
        <v>411.7</v>
      </c>
      <c r="G5" s="103"/>
      <c r="H5" s="132">
        <f aca="true" t="shared" si="0" ref="H5:H10">F5*G5</f>
        <v>0</v>
      </c>
    </row>
    <row r="6" spans="1:8" ht="63.75">
      <c r="A6" s="6" t="s">
        <v>110</v>
      </c>
      <c r="B6" s="6" t="s">
        <v>250</v>
      </c>
      <c r="C6" s="6" t="s">
        <v>258</v>
      </c>
      <c r="D6" s="6" t="s">
        <v>259</v>
      </c>
      <c r="E6" s="5" t="s">
        <v>227</v>
      </c>
      <c r="F6" s="8">
        <v>41.2</v>
      </c>
      <c r="G6" s="103"/>
      <c r="H6" s="132">
        <f t="shared" si="0"/>
        <v>0</v>
      </c>
    </row>
    <row r="7" spans="1:8" ht="38.25">
      <c r="A7" s="6" t="s">
        <v>113</v>
      </c>
      <c r="B7" s="6" t="s">
        <v>250</v>
      </c>
      <c r="C7" s="6" t="s">
        <v>256</v>
      </c>
      <c r="D7" s="6" t="s">
        <v>257</v>
      </c>
      <c r="E7" s="5" t="s">
        <v>227</v>
      </c>
      <c r="F7" s="8">
        <v>474.4</v>
      </c>
      <c r="G7" s="103"/>
      <c r="H7" s="132">
        <f t="shared" si="0"/>
        <v>0</v>
      </c>
    </row>
    <row r="8" spans="1:8" ht="25.5">
      <c r="A8" s="6" t="s">
        <v>116</v>
      </c>
      <c r="B8" s="6" t="s">
        <v>253</v>
      </c>
      <c r="C8" s="6" t="s">
        <v>254</v>
      </c>
      <c r="D8" s="6" t="s">
        <v>255</v>
      </c>
      <c r="E8" s="5" t="s">
        <v>227</v>
      </c>
      <c r="F8" s="8">
        <v>21.5</v>
      </c>
      <c r="G8" s="103"/>
      <c r="H8" s="132">
        <f t="shared" si="0"/>
        <v>0</v>
      </c>
    </row>
    <row r="9" spans="1:8" ht="51">
      <c r="A9" s="6" t="s">
        <v>120</v>
      </c>
      <c r="B9" s="6" t="s">
        <v>253</v>
      </c>
      <c r="C9" s="6" t="s">
        <v>260</v>
      </c>
      <c r="D9" s="6" t="s">
        <v>489</v>
      </c>
      <c r="E9" s="5" t="s">
        <v>227</v>
      </c>
      <c r="F9" s="8">
        <v>430</v>
      </c>
      <c r="G9" s="103"/>
      <c r="H9" s="132">
        <f t="shared" si="0"/>
        <v>0</v>
      </c>
    </row>
    <row r="10" spans="1:8" ht="38.25">
      <c r="A10" s="6" t="s">
        <v>123</v>
      </c>
      <c r="B10" s="6" t="s">
        <v>250</v>
      </c>
      <c r="C10" s="6" t="s">
        <v>262</v>
      </c>
      <c r="D10" s="6" t="s">
        <v>648</v>
      </c>
      <c r="E10" s="5" t="s">
        <v>704</v>
      </c>
      <c r="F10" s="8">
        <v>0.225</v>
      </c>
      <c r="G10" s="103"/>
      <c r="H10" s="132">
        <f t="shared" si="0"/>
        <v>0</v>
      </c>
    </row>
    <row r="11" spans="1:8" s="53" customFormat="1" ht="18">
      <c r="A11" s="126">
        <v>2</v>
      </c>
      <c r="B11" s="189" t="s">
        <v>265</v>
      </c>
      <c r="C11" s="189"/>
      <c r="D11" s="189"/>
      <c r="E11" s="189"/>
      <c r="F11" s="189"/>
      <c r="G11" s="203">
        <f>SUM(H12:H21)</f>
        <v>0</v>
      </c>
      <c r="H11" s="204"/>
    </row>
    <row r="12" spans="1:8" ht="25.5">
      <c r="A12" s="6" t="s">
        <v>266</v>
      </c>
      <c r="B12" s="6" t="s">
        <v>135</v>
      </c>
      <c r="C12" s="6" t="s">
        <v>492</v>
      </c>
      <c r="D12" s="6" t="s">
        <v>566</v>
      </c>
      <c r="E12" s="5" t="s">
        <v>119</v>
      </c>
      <c r="F12" s="131">
        <v>44</v>
      </c>
      <c r="G12" s="103"/>
      <c r="H12" s="132">
        <f aca="true" t="shared" si="1" ref="H12:H21">F12*G12</f>
        <v>0</v>
      </c>
    </row>
    <row r="13" spans="1:8" ht="25.5">
      <c r="A13" s="6" t="s">
        <v>270</v>
      </c>
      <c r="B13" s="6" t="s">
        <v>135</v>
      </c>
      <c r="C13" s="6" t="s">
        <v>494</v>
      </c>
      <c r="D13" s="6" t="s">
        <v>567</v>
      </c>
      <c r="E13" s="5" t="s">
        <v>119</v>
      </c>
      <c r="F13" s="131">
        <v>52</v>
      </c>
      <c r="G13" s="103"/>
      <c r="H13" s="132">
        <f t="shared" si="1"/>
        <v>0</v>
      </c>
    </row>
    <row r="14" spans="1:8" ht="25.5">
      <c r="A14" s="6" t="s">
        <v>134</v>
      </c>
      <c r="B14" s="6" t="s">
        <v>135</v>
      </c>
      <c r="C14" s="6" t="s">
        <v>568</v>
      </c>
      <c r="D14" s="6" t="s">
        <v>569</v>
      </c>
      <c r="E14" s="5" t="s">
        <v>119</v>
      </c>
      <c r="F14" s="131">
        <v>218</v>
      </c>
      <c r="G14" s="103"/>
      <c r="H14" s="132">
        <f t="shared" si="1"/>
        <v>0</v>
      </c>
    </row>
    <row r="15" spans="1:8" ht="25.5">
      <c r="A15" s="6" t="s">
        <v>137</v>
      </c>
      <c r="B15" s="6" t="s">
        <v>135</v>
      </c>
      <c r="C15" s="6" t="s">
        <v>570</v>
      </c>
      <c r="D15" s="6" t="s">
        <v>571</v>
      </c>
      <c r="E15" s="5" t="s">
        <v>119</v>
      </c>
      <c r="F15" s="131">
        <v>98</v>
      </c>
      <c r="G15" s="103"/>
      <c r="H15" s="132">
        <f t="shared" si="1"/>
        <v>0</v>
      </c>
    </row>
    <row r="16" spans="1:8" ht="25.5">
      <c r="A16" s="6" t="s">
        <v>140</v>
      </c>
      <c r="B16" s="6" t="s">
        <v>135</v>
      </c>
      <c r="C16" s="6" t="s">
        <v>572</v>
      </c>
      <c r="D16" s="6" t="s">
        <v>573</v>
      </c>
      <c r="E16" s="5" t="s">
        <v>119</v>
      </c>
      <c r="F16" s="131">
        <v>86</v>
      </c>
      <c r="G16" s="103"/>
      <c r="H16" s="132">
        <f t="shared" si="1"/>
        <v>0</v>
      </c>
    </row>
    <row r="17" spans="1:8" ht="25.5">
      <c r="A17" s="6" t="s">
        <v>143</v>
      </c>
      <c r="B17" s="6" t="s">
        <v>135</v>
      </c>
      <c r="C17" s="6" t="s">
        <v>574</v>
      </c>
      <c r="D17" s="6" t="s">
        <v>575</v>
      </c>
      <c r="E17" s="5" t="s">
        <v>119</v>
      </c>
      <c r="F17" s="131">
        <v>104</v>
      </c>
      <c r="G17" s="103"/>
      <c r="H17" s="132">
        <f t="shared" si="1"/>
        <v>0</v>
      </c>
    </row>
    <row r="18" spans="1:8" ht="25.5">
      <c r="A18" s="6" t="s">
        <v>146</v>
      </c>
      <c r="B18" s="6" t="s">
        <v>135</v>
      </c>
      <c r="C18" s="6" t="s">
        <v>497</v>
      </c>
      <c r="D18" s="6" t="s">
        <v>705</v>
      </c>
      <c r="E18" s="5" t="s">
        <v>277</v>
      </c>
      <c r="F18" s="131">
        <v>205</v>
      </c>
      <c r="G18" s="103"/>
      <c r="H18" s="132">
        <f t="shared" si="1"/>
        <v>0</v>
      </c>
    </row>
    <row r="19" spans="1:8" ht="25.5">
      <c r="A19" s="6" t="s">
        <v>149</v>
      </c>
      <c r="B19" s="6" t="s">
        <v>135</v>
      </c>
      <c r="C19" s="6" t="s">
        <v>500</v>
      </c>
      <c r="D19" s="6" t="s">
        <v>706</v>
      </c>
      <c r="E19" s="5" t="s">
        <v>277</v>
      </c>
      <c r="F19" s="131">
        <v>136</v>
      </c>
      <c r="G19" s="103"/>
      <c r="H19" s="132">
        <f t="shared" si="1"/>
        <v>0</v>
      </c>
    </row>
    <row r="20" spans="1:8" ht="25.5">
      <c r="A20" s="6" t="s">
        <v>153</v>
      </c>
      <c r="B20" s="6" t="s">
        <v>253</v>
      </c>
      <c r="C20" s="6" t="s">
        <v>284</v>
      </c>
      <c r="D20" s="6" t="s">
        <v>654</v>
      </c>
      <c r="E20" s="5" t="s">
        <v>403</v>
      </c>
      <c r="F20" s="131">
        <v>30.8</v>
      </c>
      <c r="G20" s="103"/>
      <c r="H20" s="132">
        <f t="shared" si="1"/>
        <v>0</v>
      </c>
    </row>
    <row r="21" spans="1:8" ht="25.5">
      <c r="A21" s="6" t="s">
        <v>156</v>
      </c>
      <c r="B21" s="6" t="s">
        <v>253</v>
      </c>
      <c r="C21" s="6" t="s">
        <v>287</v>
      </c>
      <c r="D21" s="6" t="s">
        <v>655</v>
      </c>
      <c r="E21" s="5" t="s">
        <v>707</v>
      </c>
      <c r="F21" s="131">
        <v>616</v>
      </c>
      <c r="G21" s="103"/>
      <c r="H21" s="132">
        <f t="shared" si="1"/>
        <v>0</v>
      </c>
    </row>
    <row r="22" spans="1:8" s="53" customFormat="1" ht="18">
      <c r="A22" s="126">
        <v>3</v>
      </c>
      <c r="B22" s="189" t="s">
        <v>289</v>
      </c>
      <c r="C22" s="189"/>
      <c r="D22" s="189"/>
      <c r="E22" s="189"/>
      <c r="F22" s="189"/>
      <c r="G22" s="203">
        <f>SUM(H23:H60)</f>
        <v>0</v>
      </c>
      <c r="H22" s="204"/>
    </row>
    <row r="23" spans="1:8" ht="25.5">
      <c r="A23" s="6" t="s">
        <v>293</v>
      </c>
      <c r="B23" s="6" t="s">
        <v>135</v>
      </c>
      <c r="C23" s="6" t="s">
        <v>291</v>
      </c>
      <c r="D23" s="6" t="s">
        <v>583</v>
      </c>
      <c r="E23" s="5" t="s">
        <v>232</v>
      </c>
      <c r="F23" s="8">
        <v>352.6</v>
      </c>
      <c r="G23" s="103"/>
      <c r="H23" s="132">
        <f aca="true" t="shared" si="2" ref="H23:H60">F23*G23</f>
        <v>0</v>
      </c>
    </row>
    <row r="24" spans="1:8" ht="25.5">
      <c r="A24" s="6" t="s">
        <v>296</v>
      </c>
      <c r="B24" s="6" t="s">
        <v>135</v>
      </c>
      <c r="C24" s="6" t="s">
        <v>294</v>
      </c>
      <c r="D24" s="6" t="s">
        <v>708</v>
      </c>
      <c r="E24" s="5" t="s">
        <v>232</v>
      </c>
      <c r="F24" s="8">
        <v>352.6</v>
      </c>
      <c r="G24" s="103"/>
      <c r="H24" s="132">
        <f t="shared" si="2"/>
        <v>0</v>
      </c>
    </row>
    <row r="25" spans="1:8" ht="38.25">
      <c r="A25" s="6" t="s">
        <v>300</v>
      </c>
      <c r="B25" s="6" t="s">
        <v>135</v>
      </c>
      <c r="C25" s="6" t="s">
        <v>297</v>
      </c>
      <c r="D25" s="6" t="s">
        <v>298</v>
      </c>
      <c r="E25" s="5" t="s">
        <v>538</v>
      </c>
      <c r="F25" s="8">
        <v>5</v>
      </c>
      <c r="G25" s="103"/>
      <c r="H25" s="132">
        <f t="shared" si="2"/>
        <v>0</v>
      </c>
    </row>
    <row r="26" spans="1:8" ht="25.5">
      <c r="A26" s="6" t="s">
        <v>303</v>
      </c>
      <c r="B26" s="6" t="s">
        <v>135</v>
      </c>
      <c r="C26" s="6" t="s">
        <v>301</v>
      </c>
      <c r="D26" s="112" t="s">
        <v>447</v>
      </c>
      <c r="E26" s="5" t="s">
        <v>152</v>
      </c>
      <c r="F26" s="8">
        <v>410</v>
      </c>
      <c r="G26" s="103"/>
      <c r="H26" s="132">
        <f t="shared" si="2"/>
        <v>0</v>
      </c>
    </row>
    <row r="27" spans="1:8" ht="25.5">
      <c r="A27" s="6" t="s">
        <v>306</v>
      </c>
      <c r="B27" s="6" t="s">
        <v>313</v>
      </c>
      <c r="C27" s="6" t="s">
        <v>507</v>
      </c>
      <c r="D27" s="6" t="s">
        <v>709</v>
      </c>
      <c r="E27" s="5" t="s">
        <v>119</v>
      </c>
      <c r="F27" s="8">
        <v>410</v>
      </c>
      <c r="G27" s="103"/>
      <c r="H27" s="132">
        <f t="shared" si="2"/>
        <v>0</v>
      </c>
    </row>
    <row r="28" spans="1:8" ht="25.5">
      <c r="A28" s="6" t="s">
        <v>309</v>
      </c>
      <c r="B28" s="6" t="s">
        <v>313</v>
      </c>
      <c r="C28" s="6" t="s">
        <v>507</v>
      </c>
      <c r="D28" s="6" t="s">
        <v>710</v>
      </c>
      <c r="E28" s="5" t="s">
        <v>119</v>
      </c>
      <c r="F28" s="8">
        <v>192</v>
      </c>
      <c r="G28" s="103"/>
      <c r="H28" s="132">
        <f t="shared" si="2"/>
        <v>0</v>
      </c>
    </row>
    <row r="29" spans="1:8" ht="25.5">
      <c r="A29" s="6" t="s">
        <v>312</v>
      </c>
      <c r="B29" s="6" t="s">
        <v>313</v>
      </c>
      <c r="C29" s="6" t="s">
        <v>511</v>
      </c>
      <c r="D29" s="6" t="s">
        <v>711</v>
      </c>
      <c r="E29" s="5" t="s">
        <v>513</v>
      </c>
      <c r="F29" s="8">
        <v>3</v>
      </c>
      <c r="G29" s="103"/>
      <c r="H29" s="132">
        <f t="shared" si="2"/>
        <v>0</v>
      </c>
    </row>
    <row r="30" spans="1:8" ht="25.5">
      <c r="A30" s="6" t="s">
        <v>190</v>
      </c>
      <c r="B30" s="6" t="s">
        <v>313</v>
      </c>
      <c r="C30" s="6" t="s">
        <v>511</v>
      </c>
      <c r="D30" s="6" t="s">
        <v>712</v>
      </c>
      <c r="E30" s="5" t="s">
        <v>513</v>
      </c>
      <c r="F30" s="8">
        <v>2</v>
      </c>
      <c r="G30" s="103"/>
      <c r="H30" s="132">
        <f t="shared" si="2"/>
        <v>0</v>
      </c>
    </row>
    <row r="31" spans="1:8" ht="51">
      <c r="A31" s="6" t="s">
        <v>193</v>
      </c>
      <c r="B31" s="6" t="s">
        <v>135</v>
      </c>
      <c r="C31" s="6" t="s">
        <v>591</v>
      </c>
      <c r="D31" s="6" t="s">
        <v>592</v>
      </c>
      <c r="E31" s="5" t="s">
        <v>119</v>
      </c>
      <c r="F31" s="8">
        <v>40</v>
      </c>
      <c r="G31" s="103"/>
      <c r="H31" s="132">
        <f t="shared" si="2"/>
        <v>0</v>
      </c>
    </row>
    <row r="32" spans="1:8" ht="25.5">
      <c r="A32" s="6" t="s">
        <v>197</v>
      </c>
      <c r="B32" s="6" t="s">
        <v>135</v>
      </c>
      <c r="C32" s="6" t="s">
        <v>304</v>
      </c>
      <c r="D32" s="6" t="s">
        <v>521</v>
      </c>
      <c r="E32" s="5" t="s">
        <v>119</v>
      </c>
      <c r="F32" s="8">
        <v>410</v>
      </c>
      <c r="G32" s="103"/>
      <c r="H32" s="132">
        <f t="shared" si="2"/>
        <v>0</v>
      </c>
    </row>
    <row r="33" spans="1:8" ht="25.5">
      <c r="A33" s="6" t="s">
        <v>200</v>
      </c>
      <c r="B33" s="6" t="s">
        <v>135</v>
      </c>
      <c r="C33" s="6" t="s">
        <v>593</v>
      </c>
      <c r="D33" s="6" t="s">
        <v>594</v>
      </c>
      <c r="E33" s="5" t="s">
        <v>119</v>
      </c>
      <c r="F33" s="8">
        <v>218</v>
      </c>
      <c r="G33" s="103"/>
      <c r="H33" s="132">
        <f t="shared" si="2"/>
        <v>0</v>
      </c>
    </row>
    <row r="34" spans="1:8" ht="25.5">
      <c r="A34" s="6" t="s">
        <v>203</v>
      </c>
      <c r="B34" s="6" t="s">
        <v>135</v>
      </c>
      <c r="C34" s="6" t="s">
        <v>595</v>
      </c>
      <c r="D34" s="6" t="s">
        <v>596</v>
      </c>
      <c r="E34" s="5" t="s">
        <v>119</v>
      </c>
      <c r="F34" s="8">
        <v>54</v>
      </c>
      <c r="G34" s="103"/>
      <c r="H34" s="132">
        <f t="shared" si="2"/>
        <v>0</v>
      </c>
    </row>
    <row r="35" spans="1:8" ht="38.25">
      <c r="A35" s="6" t="s">
        <v>207</v>
      </c>
      <c r="B35" s="6" t="s">
        <v>135</v>
      </c>
      <c r="C35" s="6" t="s">
        <v>597</v>
      </c>
      <c r="D35" s="6" t="s">
        <v>598</v>
      </c>
      <c r="E35" s="5" t="s">
        <v>119</v>
      </c>
      <c r="F35" s="8">
        <v>34</v>
      </c>
      <c r="G35" s="103"/>
      <c r="H35" s="132">
        <f t="shared" si="2"/>
        <v>0</v>
      </c>
    </row>
    <row r="36" spans="1:8" ht="38.25">
      <c r="A36" s="6" t="s">
        <v>325</v>
      </c>
      <c r="B36" s="6" t="s">
        <v>135</v>
      </c>
      <c r="C36" s="6" t="s">
        <v>599</v>
      </c>
      <c r="D36" s="6" t="s">
        <v>600</v>
      </c>
      <c r="E36" s="5" t="s">
        <v>119</v>
      </c>
      <c r="F36" s="8">
        <v>104</v>
      </c>
      <c r="G36" s="103"/>
      <c r="H36" s="132">
        <f t="shared" si="2"/>
        <v>0</v>
      </c>
    </row>
    <row r="37" spans="1:8" ht="25.5">
      <c r="A37" s="6" t="s">
        <v>328</v>
      </c>
      <c r="B37" s="6" t="s">
        <v>135</v>
      </c>
      <c r="C37" s="6" t="s">
        <v>522</v>
      </c>
      <c r="D37" s="6" t="s">
        <v>713</v>
      </c>
      <c r="E37" s="5" t="s">
        <v>119</v>
      </c>
      <c r="F37" s="8">
        <v>44</v>
      </c>
      <c r="G37" s="103"/>
      <c r="H37" s="132">
        <f t="shared" si="2"/>
        <v>0</v>
      </c>
    </row>
    <row r="38" spans="1:8" ht="25.5">
      <c r="A38" s="6" t="s">
        <v>331</v>
      </c>
      <c r="B38" s="6" t="s">
        <v>135</v>
      </c>
      <c r="C38" s="6" t="s">
        <v>524</v>
      </c>
      <c r="D38" s="6" t="s">
        <v>714</v>
      </c>
      <c r="E38" s="5" t="s">
        <v>119</v>
      </c>
      <c r="F38" s="8">
        <v>52</v>
      </c>
      <c r="G38" s="103"/>
      <c r="H38" s="132">
        <f t="shared" si="2"/>
        <v>0</v>
      </c>
    </row>
    <row r="39" spans="1:8" ht="25.5">
      <c r="A39" s="6" t="s">
        <v>334</v>
      </c>
      <c r="B39" s="6" t="s">
        <v>135</v>
      </c>
      <c r="C39" s="6" t="s">
        <v>595</v>
      </c>
      <c r="D39" s="6" t="s">
        <v>715</v>
      </c>
      <c r="E39" s="5" t="s">
        <v>119</v>
      </c>
      <c r="F39" s="8">
        <v>44</v>
      </c>
      <c r="G39" s="103"/>
      <c r="H39" s="132">
        <f t="shared" si="2"/>
        <v>0</v>
      </c>
    </row>
    <row r="40" spans="1:8" ht="25.5">
      <c r="A40" s="6" t="s">
        <v>337</v>
      </c>
      <c r="B40" s="6" t="s">
        <v>135</v>
      </c>
      <c r="C40" s="6" t="s">
        <v>597</v>
      </c>
      <c r="D40" s="6" t="s">
        <v>716</v>
      </c>
      <c r="E40" s="5" t="s">
        <v>119</v>
      </c>
      <c r="F40" s="8">
        <v>52</v>
      </c>
      <c r="G40" s="103"/>
      <c r="H40" s="132">
        <f t="shared" si="2"/>
        <v>0</v>
      </c>
    </row>
    <row r="41" spans="1:8" ht="51">
      <c r="A41" s="6" t="s">
        <v>338</v>
      </c>
      <c r="B41" s="6" t="s">
        <v>135</v>
      </c>
      <c r="C41" s="6" t="s">
        <v>609</v>
      </c>
      <c r="D41" s="6" t="s">
        <v>717</v>
      </c>
      <c r="E41" s="5" t="s">
        <v>277</v>
      </c>
      <c r="F41" s="8">
        <v>2</v>
      </c>
      <c r="G41" s="103"/>
      <c r="H41" s="132">
        <f t="shared" si="2"/>
        <v>0</v>
      </c>
    </row>
    <row r="42" spans="1:8" ht="51">
      <c r="A42" s="6" t="s">
        <v>341</v>
      </c>
      <c r="B42" s="6" t="s">
        <v>135</v>
      </c>
      <c r="C42" s="6" t="s">
        <v>661</v>
      </c>
      <c r="D42" s="6" t="s">
        <v>718</v>
      </c>
      <c r="E42" s="5" t="s">
        <v>277</v>
      </c>
      <c r="F42" s="8">
        <v>2</v>
      </c>
      <c r="G42" s="103"/>
      <c r="H42" s="132">
        <f t="shared" si="2"/>
        <v>0</v>
      </c>
    </row>
    <row r="43" spans="1:8" ht="51">
      <c r="A43" s="6" t="s">
        <v>344</v>
      </c>
      <c r="B43" s="6" t="s">
        <v>135</v>
      </c>
      <c r="C43" s="6" t="s">
        <v>661</v>
      </c>
      <c r="D43" s="6" t="s">
        <v>719</v>
      </c>
      <c r="E43" s="5" t="s">
        <v>277</v>
      </c>
      <c r="F43" s="8">
        <v>2</v>
      </c>
      <c r="G43" s="103"/>
      <c r="H43" s="132">
        <f t="shared" si="2"/>
        <v>0</v>
      </c>
    </row>
    <row r="44" spans="1:8" ht="51">
      <c r="A44" s="6" t="s">
        <v>347</v>
      </c>
      <c r="B44" s="6" t="s">
        <v>135</v>
      </c>
      <c r="C44" s="6" t="s">
        <v>607</v>
      </c>
      <c r="D44" s="6" t="s">
        <v>720</v>
      </c>
      <c r="E44" s="5" t="s">
        <v>277</v>
      </c>
      <c r="F44" s="8">
        <v>2</v>
      </c>
      <c r="G44" s="103"/>
      <c r="H44" s="132">
        <f t="shared" si="2"/>
        <v>0</v>
      </c>
    </row>
    <row r="45" spans="1:8" ht="25.5">
      <c r="A45" s="6" t="s">
        <v>350</v>
      </c>
      <c r="B45" s="6" t="s">
        <v>135</v>
      </c>
      <c r="C45" s="6" t="s">
        <v>366</v>
      </c>
      <c r="D45" s="6" t="s">
        <v>721</v>
      </c>
      <c r="E45" s="5" t="s">
        <v>277</v>
      </c>
      <c r="F45" s="8">
        <v>2</v>
      </c>
      <c r="G45" s="103"/>
      <c r="H45" s="132">
        <f t="shared" si="2"/>
        <v>0</v>
      </c>
    </row>
    <row r="46" spans="1:8" ht="38.25">
      <c r="A46" s="6" t="s">
        <v>353</v>
      </c>
      <c r="B46" s="6" t="s">
        <v>135</v>
      </c>
      <c r="C46" s="6" t="s">
        <v>618</v>
      </c>
      <c r="D46" s="6" t="s">
        <v>722</v>
      </c>
      <c r="E46" s="5" t="s">
        <v>277</v>
      </c>
      <c r="F46" s="8">
        <v>4</v>
      </c>
      <c r="G46" s="103"/>
      <c r="H46" s="132">
        <f t="shared" si="2"/>
        <v>0</v>
      </c>
    </row>
    <row r="47" spans="1:8" ht="38.25">
      <c r="A47" s="6" t="s">
        <v>356</v>
      </c>
      <c r="B47" s="6" t="s">
        <v>135</v>
      </c>
      <c r="C47" s="6" t="s">
        <v>363</v>
      </c>
      <c r="D47" s="6" t="s">
        <v>364</v>
      </c>
      <c r="E47" s="5" t="s">
        <v>277</v>
      </c>
      <c r="F47" s="8">
        <v>1</v>
      </c>
      <c r="G47" s="103"/>
      <c r="H47" s="132">
        <f t="shared" si="2"/>
        <v>0</v>
      </c>
    </row>
    <row r="48" spans="1:8" ht="38.25">
      <c r="A48" s="6" t="s">
        <v>359</v>
      </c>
      <c r="B48" s="6" t="s">
        <v>135</v>
      </c>
      <c r="C48" s="6" t="s">
        <v>528</v>
      </c>
      <c r="D48" s="6" t="s">
        <v>617</v>
      </c>
      <c r="E48" s="5" t="s">
        <v>277</v>
      </c>
      <c r="F48" s="8">
        <v>1</v>
      </c>
      <c r="G48" s="103"/>
      <c r="H48" s="132">
        <f t="shared" si="2"/>
        <v>0</v>
      </c>
    </row>
    <row r="49" spans="1:8" ht="38.25">
      <c r="A49" s="6" t="s">
        <v>362</v>
      </c>
      <c r="B49" s="6" t="s">
        <v>135</v>
      </c>
      <c r="C49" s="6" t="s">
        <v>369</v>
      </c>
      <c r="D49" s="6" t="s">
        <v>723</v>
      </c>
      <c r="E49" s="5" t="s">
        <v>277</v>
      </c>
      <c r="F49" s="8">
        <v>1</v>
      </c>
      <c r="G49" s="103"/>
      <c r="H49" s="132">
        <f t="shared" si="2"/>
        <v>0</v>
      </c>
    </row>
    <row r="50" spans="1:8" ht="38.25">
      <c r="A50" s="6" t="s">
        <v>365</v>
      </c>
      <c r="B50" s="6" t="s">
        <v>135</v>
      </c>
      <c r="C50" s="6" t="s">
        <v>618</v>
      </c>
      <c r="D50" s="6" t="s">
        <v>724</v>
      </c>
      <c r="E50" s="5" t="s">
        <v>277</v>
      </c>
      <c r="F50" s="8">
        <v>1</v>
      </c>
      <c r="G50" s="103"/>
      <c r="H50" s="132">
        <f t="shared" si="2"/>
        <v>0</v>
      </c>
    </row>
    <row r="51" spans="1:8" ht="38.25">
      <c r="A51" s="6" t="s">
        <v>368</v>
      </c>
      <c r="B51" s="6" t="s">
        <v>135</v>
      </c>
      <c r="C51" s="6" t="s">
        <v>622</v>
      </c>
      <c r="D51" s="6" t="s">
        <v>725</v>
      </c>
      <c r="E51" s="5" t="s">
        <v>277</v>
      </c>
      <c r="F51" s="8">
        <v>1</v>
      </c>
      <c r="G51" s="103"/>
      <c r="H51" s="132">
        <f t="shared" si="2"/>
        <v>0</v>
      </c>
    </row>
    <row r="52" spans="1:8" ht="38.25">
      <c r="A52" s="6" t="s">
        <v>371</v>
      </c>
      <c r="B52" s="6" t="s">
        <v>135</v>
      </c>
      <c r="C52" s="6" t="s">
        <v>626</v>
      </c>
      <c r="D52" s="6" t="s">
        <v>726</v>
      </c>
      <c r="E52" s="5" t="s">
        <v>277</v>
      </c>
      <c r="F52" s="8">
        <v>1</v>
      </c>
      <c r="G52" s="103"/>
      <c r="H52" s="132">
        <f t="shared" si="2"/>
        <v>0</v>
      </c>
    </row>
    <row r="53" spans="1:8" ht="38.25">
      <c r="A53" s="6" t="s">
        <v>374</v>
      </c>
      <c r="B53" s="6" t="s">
        <v>135</v>
      </c>
      <c r="C53" s="6" t="s">
        <v>626</v>
      </c>
      <c r="D53" s="6" t="s">
        <v>633</v>
      </c>
      <c r="E53" s="5" t="s">
        <v>277</v>
      </c>
      <c r="F53" s="8">
        <v>1</v>
      </c>
      <c r="G53" s="103"/>
      <c r="H53" s="132">
        <f t="shared" si="2"/>
        <v>0</v>
      </c>
    </row>
    <row r="54" spans="1:8" ht="38.25">
      <c r="A54" s="6" t="s">
        <v>376</v>
      </c>
      <c r="B54" s="6" t="s">
        <v>135</v>
      </c>
      <c r="C54" s="6" t="s">
        <v>626</v>
      </c>
      <c r="D54" s="6" t="s">
        <v>727</v>
      </c>
      <c r="E54" s="5" t="s">
        <v>277</v>
      </c>
      <c r="F54" s="8">
        <v>2</v>
      </c>
      <c r="G54" s="103"/>
      <c r="H54" s="132">
        <f t="shared" si="2"/>
        <v>0</v>
      </c>
    </row>
    <row r="55" spans="1:8" ht="38.25">
      <c r="A55" s="6" t="s">
        <v>378</v>
      </c>
      <c r="B55" s="6" t="s">
        <v>135</v>
      </c>
      <c r="C55" s="6" t="s">
        <v>626</v>
      </c>
      <c r="D55" s="6" t="s">
        <v>728</v>
      </c>
      <c r="E55" s="5" t="s">
        <v>277</v>
      </c>
      <c r="F55" s="8">
        <v>2</v>
      </c>
      <c r="G55" s="103"/>
      <c r="H55" s="132">
        <f t="shared" si="2"/>
        <v>0</v>
      </c>
    </row>
    <row r="56" spans="1:8" ht="38.25">
      <c r="A56" s="6" t="s">
        <v>381</v>
      </c>
      <c r="B56" s="6" t="s">
        <v>135</v>
      </c>
      <c r="C56" s="6" t="s">
        <v>626</v>
      </c>
      <c r="D56" s="6" t="s">
        <v>729</v>
      </c>
      <c r="E56" s="5" t="s">
        <v>277</v>
      </c>
      <c r="F56" s="8">
        <v>2</v>
      </c>
      <c r="G56" s="103"/>
      <c r="H56" s="132">
        <f t="shared" si="2"/>
        <v>0</v>
      </c>
    </row>
    <row r="57" spans="1:8" ht="38.25">
      <c r="A57" s="6" t="s">
        <v>384</v>
      </c>
      <c r="B57" s="6" t="s">
        <v>135</v>
      </c>
      <c r="C57" s="6" t="s">
        <v>535</v>
      </c>
      <c r="D57" s="6" t="s">
        <v>587</v>
      </c>
      <c r="E57" s="5" t="s">
        <v>232</v>
      </c>
      <c r="F57" s="8">
        <v>14.8</v>
      </c>
      <c r="G57" s="103"/>
      <c r="H57" s="132">
        <f t="shared" si="2"/>
        <v>0</v>
      </c>
    </row>
    <row r="58" spans="1:8" ht="51">
      <c r="A58" s="6" t="s">
        <v>387</v>
      </c>
      <c r="B58" s="6" t="s">
        <v>135</v>
      </c>
      <c r="C58" s="6" t="s">
        <v>307</v>
      </c>
      <c r="D58" s="6" t="s">
        <v>308</v>
      </c>
      <c r="E58" s="5" t="s">
        <v>232</v>
      </c>
      <c r="F58" s="8">
        <v>7.2</v>
      </c>
      <c r="G58" s="103"/>
      <c r="H58" s="132">
        <f t="shared" si="2"/>
        <v>0</v>
      </c>
    </row>
    <row r="59" spans="1:8" ht="38.25">
      <c r="A59" s="6" t="s">
        <v>390</v>
      </c>
      <c r="B59" s="6" t="s">
        <v>135</v>
      </c>
      <c r="C59" s="6" t="s">
        <v>310</v>
      </c>
      <c r="D59" s="6" t="s">
        <v>311</v>
      </c>
      <c r="E59" s="5" t="s">
        <v>232</v>
      </c>
      <c r="F59" s="8">
        <v>7.2</v>
      </c>
      <c r="G59" s="103"/>
      <c r="H59" s="132">
        <f t="shared" si="2"/>
        <v>0</v>
      </c>
    </row>
    <row r="60" spans="1:8" ht="51">
      <c r="A60" s="6" t="s">
        <v>392</v>
      </c>
      <c r="B60" s="6" t="s">
        <v>442</v>
      </c>
      <c r="C60" s="6" t="s">
        <v>443</v>
      </c>
      <c r="D60" s="6" t="s">
        <v>444</v>
      </c>
      <c r="E60" s="5" t="s">
        <v>445</v>
      </c>
      <c r="F60" s="8">
        <v>134</v>
      </c>
      <c r="G60" s="103"/>
      <c r="H60" s="132">
        <f t="shared" si="2"/>
        <v>0</v>
      </c>
    </row>
    <row r="61" spans="1:8" s="53" customFormat="1" ht="18">
      <c r="A61" s="126">
        <v>4</v>
      </c>
      <c r="B61" s="189" t="s">
        <v>451</v>
      </c>
      <c r="C61" s="189"/>
      <c r="D61" s="189"/>
      <c r="E61" s="189"/>
      <c r="F61" s="189"/>
      <c r="G61" s="203">
        <f>SUM(H62:H65)</f>
        <v>0</v>
      </c>
      <c r="H61" s="204"/>
    </row>
    <row r="62" spans="1:8" ht="25.5">
      <c r="A62" s="6" t="s">
        <v>669</v>
      </c>
      <c r="B62" s="6" t="s">
        <v>253</v>
      </c>
      <c r="C62" s="6" t="s">
        <v>254</v>
      </c>
      <c r="D62" s="6" t="s">
        <v>639</v>
      </c>
      <c r="E62" s="5" t="s">
        <v>227</v>
      </c>
      <c r="F62" s="8">
        <v>35.3</v>
      </c>
      <c r="G62" s="103"/>
      <c r="H62" s="132">
        <f>F62*G62</f>
        <v>0</v>
      </c>
    </row>
    <row r="63" spans="1:8" ht="51">
      <c r="A63" s="6" t="s">
        <v>670</v>
      </c>
      <c r="B63" s="6" t="s">
        <v>253</v>
      </c>
      <c r="C63" s="6" t="s">
        <v>260</v>
      </c>
      <c r="D63" s="6" t="s">
        <v>489</v>
      </c>
      <c r="E63" s="5" t="s">
        <v>227</v>
      </c>
      <c r="F63" s="8">
        <v>706</v>
      </c>
      <c r="G63" s="103"/>
      <c r="H63" s="132">
        <f>F63*G63</f>
        <v>0</v>
      </c>
    </row>
    <row r="64" spans="1:8" ht="25.5">
      <c r="A64" s="6" t="s">
        <v>671</v>
      </c>
      <c r="B64" s="6" t="s">
        <v>250</v>
      </c>
      <c r="C64" s="6" t="s">
        <v>457</v>
      </c>
      <c r="D64" s="6" t="s">
        <v>641</v>
      </c>
      <c r="E64" s="5" t="s">
        <v>232</v>
      </c>
      <c r="F64" s="8">
        <v>352.6</v>
      </c>
      <c r="G64" s="103"/>
      <c r="H64" s="132">
        <f>F64*G64</f>
        <v>0</v>
      </c>
    </row>
    <row r="65" spans="1:8" ht="38.25">
      <c r="A65" s="6" t="s">
        <v>730</v>
      </c>
      <c r="B65" s="6" t="s">
        <v>250</v>
      </c>
      <c r="C65" s="6" t="s">
        <v>731</v>
      </c>
      <c r="D65" s="6" t="s">
        <v>732</v>
      </c>
      <c r="E65" s="5" t="s">
        <v>733</v>
      </c>
      <c r="F65" s="8">
        <v>0.035</v>
      </c>
      <c r="G65" s="103"/>
      <c r="H65" s="132">
        <f>F65*G65</f>
        <v>0</v>
      </c>
    </row>
    <row r="66" spans="1:8" s="53" customFormat="1" ht="21" customHeight="1">
      <c r="A66" s="126">
        <v>5</v>
      </c>
      <c r="B66" s="189" t="s">
        <v>461</v>
      </c>
      <c r="C66" s="189"/>
      <c r="D66" s="189"/>
      <c r="E66" s="189"/>
      <c r="F66" s="189"/>
      <c r="G66" s="203">
        <f>SUM(H67:H75)</f>
        <v>0</v>
      </c>
      <c r="H66" s="204"/>
    </row>
    <row r="67" spans="1:8" ht="51">
      <c r="A67" s="6" t="s">
        <v>560</v>
      </c>
      <c r="B67" s="6" t="s">
        <v>250</v>
      </c>
      <c r="C67" s="6" t="s">
        <v>546</v>
      </c>
      <c r="D67" s="6" t="s">
        <v>547</v>
      </c>
      <c r="E67" s="5" t="s">
        <v>232</v>
      </c>
      <c r="F67" s="8">
        <v>130</v>
      </c>
      <c r="G67" s="103"/>
      <c r="H67" s="132">
        <f aca="true" t="shared" si="3" ref="H67:H75">F67*G67</f>
        <v>0</v>
      </c>
    </row>
    <row r="68" spans="1:8" ht="25.5">
      <c r="A68" s="6" t="s">
        <v>672</v>
      </c>
      <c r="B68" s="6" t="s">
        <v>250</v>
      </c>
      <c r="C68" s="6" t="s">
        <v>466</v>
      </c>
      <c r="D68" s="6" t="s">
        <v>643</v>
      </c>
      <c r="E68" s="5" t="s">
        <v>232</v>
      </c>
      <c r="F68" s="8">
        <v>20</v>
      </c>
      <c r="G68" s="103"/>
      <c r="H68" s="132">
        <f t="shared" si="3"/>
        <v>0</v>
      </c>
    </row>
    <row r="69" spans="1:8" ht="25.5">
      <c r="A69" s="6" t="s">
        <v>673</v>
      </c>
      <c r="B69" s="6" t="s">
        <v>250</v>
      </c>
      <c r="C69" s="6" t="s">
        <v>463</v>
      </c>
      <c r="D69" s="6" t="s">
        <v>464</v>
      </c>
      <c r="E69" s="5" t="s">
        <v>232</v>
      </c>
      <c r="F69" s="8">
        <v>20</v>
      </c>
      <c r="G69" s="103"/>
      <c r="H69" s="132">
        <f t="shared" si="3"/>
        <v>0</v>
      </c>
    </row>
    <row r="70" spans="1:8" ht="38.25">
      <c r="A70" s="6" t="s">
        <v>675</v>
      </c>
      <c r="B70" s="6" t="s">
        <v>250</v>
      </c>
      <c r="C70" s="6" t="s">
        <v>549</v>
      </c>
      <c r="D70" s="6" t="s">
        <v>550</v>
      </c>
      <c r="E70" s="5" t="s">
        <v>232</v>
      </c>
      <c r="F70" s="8">
        <v>130</v>
      </c>
      <c r="G70" s="103"/>
      <c r="H70" s="132">
        <f t="shared" si="3"/>
        <v>0</v>
      </c>
    </row>
    <row r="71" spans="1:8" ht="25.5">
      <c r="A71" s="6" t="s">
        <v>676</v>
      </c>
      <c r="B71" s="6" t="s">
        <v>250</v>
      </c>
      <c r="C71" s="6" t="s">
        <v>472</v>
      </c>
      <c r="D71" s="6" t="s">
        <v>644</v>
      </c>
      <c r="E71" s="5" t="s">
        <v>232</v>
      </c>
      <c r="F71" s="8">
        <v>20</v>
      </c>
      <c r="G71" s="103"/>
      <c r="H71" s="132">
        <f t="shared" si="3"/>
        <v>0</v>
      </c>
    </row>
    <row r="72" spans="1:8" ht="38.25">
      <c r="A72" s="6" t="s">
        <v>677</v>
      </c>
      <c r="B72" s="6" t="s">
        <v>250</v>
      </c>
      <c r="C72" s="6" t="s">
        <v>552</v>
      </c>
      <c r="D72" s="6" t="s">
        <v>683</v>
      </c>
      <c r="E72" s="5" t="s">
        <v>232</v>
      </c>
      <c r="F72" s="8">
        <v>130</v>
      </c>
      <c r="G72" s="103"/>
      <c r="H72" s="132">
        <f t="shared" si="3"/>
        <v>0</v>
      </c>
    </row>
    <row r="73" spans="1:8" ht="38.25">
      <c r="A73" s="6" t="s">
        <v>678</v>
      </c>
      <c r="B73" s="6" t="s">
        <v>250</v>
      </c>
      <c r="C73" s="6" t="s">
        <v>646</v>
      </c>
      <c r="D73" s="6" t="s">
        <v>734</v>
      </c>
      <c r="E73" s="5" t="s">
        <v>119</v>
      </c>
      <c r="F73" s="8">
        <v>6</v>
      </c>
      <c r="G73" s="103"/>
      <c r="H73" s="132">
        <f t="shared" si="3"/>
        <v>0</v>
      </c>
    </row>
    <row r="74" spans="1:8" ht="51">
      <c r="A74" s="6" t="s">
        <v>679</v>
      </c>
      <c r="B74" s="6" t="s">
        <v>250</v>
      </c>
      <c r="C74" s="6" t="s">
        <v>475</v>
      </c>
      <c r="D74" s="6" t="s">
        <v>645</v>
      </c>
      <c r="E74" s="5" t="s">
        <v>232</v>
      </c>
      <c r="F74" s="8">
        <v>20</v>
      </c>
      <c r="G74" s="103"/>
      <c r="H74" s="132">
        <f t="shared" si="3"/>
        <v>0</v>
      </c>
    </row>
    <row r="75" spans="1:8" ht="51">
      <c r="A75" s="6" t="s">
        <v>684</v>
      </c>
      <c r="B75" s="6" t="s">
        <v>250</v>
      </c>
      <c r="C75" s="6" t="s">
        <v>478</v>
      </c>
      <c r="D75" s="6" t="s">
        <v>479</v>
      </c>
      <c r="E75" s="5" t="s">
        <v>232</v>
      </c>
      <c r="F75" s="8">
        <v>20</v>
      </c>
      <c r="G75" s="103"/>
      <c r="H75" s="132">
        <f t="shared" si="3"/>
        <v>0</v>
      </c>
    </row>
    <row r="76" spans="5:8" s="134" customFormat="1" ht="27" customHeight="1" thickBot="1">
      <c r="E76" s="135"/>
      <c r="F76" s="129" t="s">
        <v>682</v>
      </c>
      <c r="G76" s="216">
        <f>G66+G61+G22+G11+G4</f>
        <v>0</v>
      </c>
      <c r="H76" s="216"/>
    </row>
  </sheetData>
  <sheetProtection password="CA71" sheet="1" objects="1" scenarios="1"/>
  <mergeCells count="18">
    <mergeCell ref="D2:D3"/>
    <mergeCell ref="E2:E3"/>
    <mergeCell ref="G66:H66"/>
    <mergeCell ref="G76:H76"/>
    <mergeCell ref="G4:H4"/>
    <mergeCell ref="G11:H11"/>
    <mergeCell ref="G22:H22"/>
    <mergeCell ref="G61:H61"/>
    <mergeCell ref="A1:H1"/>
    <mergeCell ref="B66:F66"/>
    <mergeCell ref="B22:F22"/>
    <mergeCell ref="B11:F11"/>
    <mergeCell ref="B4:F4"/>
    <mergeCell ref="B61:F61"/>
    <mergeCell ref="G2:H2"/>
    <mergeCell ref="F2:F3"/>
    <mergeCell ref="A2:A3"/>
    <mergeCell ref="B2:C3"/>
  </mergeCells>
  <printOptions/>
  <pageMargins left="0.32" right="0.35" top="0.27" bottom="1.69" header="0.24" footer="0.23"/>
  <pageSetup fitToHeight="8" fitToWidth="1" horizontalDpi="600" verticalDpi="600" orientation="portrait" paperSize="9" scale="93" r:id="rId3"/>
  <headerFooter alignWithMargins="0">
    <oddFooter>&amp;L&amp;A&amp;RStr. ...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>
    <pageSetUpPr fitToPage="1"/>
  </sheetPr>
  <dimension ref="A1:H40"/>
  <sheetViews>
    <sheetView workbookViewId="0" topLeftCell="A28">
      <selection activeCell="A1" sqref="A1:H40"/>
    </sheetView>
  </sheetViews>
  <sheetFormatPr defaultColWidth="9.140625" defaultRowHeight="12.75"/>
  <cols>
    <col min="1" max="1" width="5.57421875" style="4" customWidth="1"/>
    <col min="2" max="2" width="8.140625" style="4" customWidth="1"/>
    <col min="3" max="3" width="10.28125" style="4" customWidth="1"/>
    <col min="4" max="4" width="50.421875" style="4" customWidth="1"/>
    <col min="5" max="6" width="8.140625" style="10" customWidth="1"/>
    <col min="7" max="7" width="11.28125" style="4" bestFit="1" customWidth="1"/>
    <col min="8" max="8" width="13.7109375" style="4" bestFit="1" customWidth="1"/>
    <col min="9" max="16384" width="9.140625" style="4" customWidth="1"/>
  </cols>
  <sheetData>
    <row r="1" spans="1:8" s="18" customFormat="1" ht="36" customHeight="1">
      <c r="A1" s="220" t="s">
        <v>84</v>
      </c>
      <c r="B1" s="220"/>
      <c r="C1" s="220"/>
      <c r="D1" s="220"/>
      <c r="E1" s="220"/>
      <c r="F1" s="220"/>
      <c r="G1" s="220"/>
      <c r="H1" s="220"/>
    </row>
    <row r="2" spans="1:8" s="3" customFormat="1" ht="12" customHeight="1">
      <c r="A2" s="221" t="s">
        <v>72</v>
      </c>
      <c r="B2" s="223" t="s">
        <v>100</v>
      </c>
      <c r="C2" s="224"/>
      <c r="D2" s="212" t="s">
        <v>101</v>
      </c>
      <c r="E2" s="207" t="s">
        <v>102</v>
      </c>
      <c r="F2" s="207" t="s">
        <v>103</v>
      </c>
      <c r="G2" s="188" t="str">
        <f>'S gr 2'!G2:H2</f>
        <v>nazwa firmy</v>
      </c>
      <c r="H2" s="188"/>
    </row>
    <row r="3" spans="1:8" ht="12" customHeight="1">
      <c r="A3" s="222"/>
      <c r="B3" s="225"/>
      <c r="C3" s="226"/>
      <c r="D3" s="212"/>
      <c r="E3" s="207"/>
      <c r="F3" s="207"/>
      <c r="G3" s="5" t="s">
        <v>88</v>
      </c>
      <c r="H3" s="5" t="s">
        <v>89</v>
      </c>
    </row>
    <row r="4" spans="1:8" ht="12.75">
      <c r="A4" s="107">
        <v>1</v>
      </c>
      <c r="B4" s="217"/>
      <c r="C4" s="218"/>
      <c r="D4" s="218"/>
      <c r="E4" s="218"/>
      <c r="F4" s="219"/>
      <c r="G4" s="229">
        <f>SUM(H5:H10)</f>
        <v>0</v>
      </c>
      <c r="H4" s="230"/>
    </row>
    <row r="5" spans="1:8" ht="25.5">
      <c r="A5" s="6" t="s">
        <v>105</v>
      </c>
      <c r="B5" s="6" t="s">
        <v>250</v>
      </c>
      <c r="C5" s="6" t="s">
        <v>251</v>
      </c>
      <c r="D5" s="6" t="s">
        <v>252</v>
      </c>
      <c r="E5" s="5" t="s">
        <v>210</v>
      </c>
      <c r="F5" s="5">
        <v>528.7</v>
      </c>
      <c r="G5" s="103"/>
      <c r="H5" s="132">
        <f aca="true" t="shared" si="0" ref="H5:H10">F5*G5</f>
        <v>0</v>
      </c>
    </row>
    <row r="6" spans="1:8" ht="51">
      <c r="A6" s="9" t="s">
        <v>110</v>
      </c>
      <c r="B6" s="9" t="s">
        <v>250</v>
      </c>
      <c r="C6" s="9" t="s">
        <v>254</v>
      </c>
      <c r="D6" s="9" t="s">
        <v>486</v>
      </c>
      <c r="E6" s="5" t="s">
        <v>210</v>
      </c>
      <c r="F6" s="5">
        <v>227.3</v>
      </c>
      <c r="G6" s="103"/>
      <c r="H6" s="132">
        <f t="shared" si="0"/>
        <v>0</v>
      </c>
    </row>
    <row r="7" spans="1:8" ht="51">
      <c r="A7" s="6" t="s">
        <v>113</v>
      </c>
      <c r="B7" s="6" t="s">
        <v>253</v>
      </c>
      <c r="C7" s="6" t="s">
        <v>260</v>
      </c>
      <c r="D7" s="6" t="s">
        <v>489</v>
      </c>
      <c r="E7" s="5" t="s">
        <v>210</v>
      </c>
      <c r="F7" s="5">
        <v>4546</v>
      </c>
      <c r="G7" s="103"/>
      <c r="H7" s="132">
        <f t="shared" si="0"/>
        <v>0</v>
      </c>
    </row>
    <row r="8" spans="1:8" ht="51">
      <c r="A8" s="6" t="s">
        <v>116</v>
      </c>
      <c r="B8" s="6" t="s">
        <v>250</v>
      </c>
      <c r="C8" s="6" t="s">
        <v>487</v>
      </c>
      <c r="D8" s="6" t="s">
        <v>735</v>
      </c>
      <c r="E8" s="5" t="s">
        <v>210</v>
      </c>
      <c r="F8" s="5">
        <v>52.9</v>
      </c>
      <c r="G8" s="103"/>
      <c r="H8" s="132">
        <f t="shared" si="0"/>
        <v>0</v>
      </c>
    </row>
    <row r="9" spans="1:8" ht="38.25">
      <c r="A9" s="6" t="s">
        <v>120</v>
      </c>
      <c r="B9" s="6" t="s">
        <v>250</v>
      </c>
      <c r="C9" s="6" t="s">
        <v>256</v>
      </c>
      <c r="D9" s="6" t="s">
        <v>563</v>
      </c>
      <c r="E9" s="5" t="s">
        <v>210</v>
      </c>
      <c r="F9" s="5">
        <v>581.6</v>
      </c>
      <c r="G9" s="103"/>
      <c r="H9" s="132">
        <f t="shared" si="0"/>
        <v>0</v>
      </c>
    </row>
    <row r="10" spans="1:8" ht="38.25">
      <c r="A10" s="6" t="s">
        <v>123</v>
      </c>
      <c r="B10" s="6" t="s">
        <v>250</v>
      </c>
      <c r="C10" s="6" t="s">
        <v>262</v>
      </c>
      <c r="D10" s="6" t="s">
        <v>648</v>
      </c>
      <c r="E10" s="5" t="s">
        <v>704</v>
      </c>
      <c r="F10" s="5">
        <v>0.347</v>
      </c>
      <c r="G10" s="103"/>
      <c r="H10" s="132">
        <f t="shared" si="0"/>
        <v>0</v>
      </c>
    </row>
    <row r="11" spans="1:8" ht="12.75">
      <c r="A11" s="6">
        <v>2</v>
      </c>
      <c r="B11" s="188" t="s">
        <v>289</v>
      </c>
      <c r="C11" s="188"/>
      <c r="D11" s="188"/>
      <c r="E11" s="188"/>
      <c r="F11" s="188"/>
      <c r="G11" s="227">
        <f>SUM(H12:H31)</f>
        <v>0</v>
      </c>
      <c r="H11" s="228"/>
    </row>
    <row r="12" spans="1:8" ht="25.5">
      <c r="A12" s="6" t="s">
        <v>266</v>
      </c>
      <c r="B12" s="6" t="s">
        <v>135</v>
      </c>
      <c r="C12" s="6" t="s">
        <v>291</v>
      </c>
      <c r="D12" s="6" t="s">
        <v>583</v>
      </c>
      <c r="E12" s="5" t="s">
        <v>211</v>
      </c>
      <c r="F12" s="5">
        <v>528.6</v>
      </c>
      <c r="G12" s="103"/>
      <c r="H12" s="132">
        <f aca="true" t="shared" si="1" ref="H12:H31">F12*G12</f>
        <v>0</v>
      </c>
    </row>
    <row r="13" spans="1:8" ht="25.5">
      <c r="A13" s="6" t="s">
        <v>270</v>
      </c>
      <c r="B13" s="6" t="s">
        <v>135</v>
      </c>
      <c r="C13" s="6" t="s">
        <v>294</v>
      </c>
      <c r="D13" s="6" t="s">
        <v>736</v>
      </c>
      <c r="E13" s="5" t="s">
        <v>211</v>
      </c>
      <c r="F13" s="5">
        <v>1057.2</v>
      </c>
      <c r="G13" s="103"/>
      <c r="H13" s="132">
        <f t="shared" si="1"/>
        <v>0</v>
      </c>
    </row>
    <row r="14" spans="1:8" ht="25.5">
      <c r="A14" s="6" t="s">
        <v>134</v>
      </c>
      <c r="B14" s="6" t="s">
        <v>135</v>
      </c>
      <c r="C14" s="6" t="s">
        <v>297</v>
      </c>
      <c r="D14" s="6" t="s">
        <v>298</v>
      </c>
      <c r="E14" s="5" t="s">
        <v>538</v>
      </c>
      <c r="F14" s="5">
        <v>3</v>
      </c>
      <c r="G14" s="103"/>
      <c r="H14" s="132">
        <f t="shared" si="1"/>
        <v>0</v>
      </c>
    </row>
    <row r="15" spans="1:8" ht="25.5">
      <c r="A15" s="6" t="s">
        <v>137</v>
      </c>
      <c r="B15" s="6" t="s">
        <v>135</v>
      </c>
      <c r="C15" s="6" t="s">
        <v>301</v>
      </c>
      <c r="D15" s="112" t="s">
        <v>447</v>
      </c>
      <c r="E15" s="5" t="s">
        <v>119</v>
      </c>
      <c r="F15" s="5">
        <v>534</v>
      </c>
      <c r="G15" s="103"/>
      <c r="H15" s="132">
        <f t="shared" si="1"/>
        <v>0</v>
      </c>
    </row>
    <row r="16" spans="1:8" ht="25.5">
      <c r="A16" s="6" t="s">
        <v>140</v>
      </c>
      <c r="B16" s="6" t="s">
        <v>313</v>
      </c>
      <c r="C16" s="6" t="s">
        <v>507</v>
      </c>
      <c r="D16" s="6" t="s">
        <v>737</v>
      </c>
      <c r="E16" s="5" t="s">
        <v>119</v>
      </c>
      <c r="F16" s="5">
        <v>694</v>
      </c>
      <c r="G16" s="103"/>
      <c r="H16" s="132">
        <f t="shared" si="1"/>
        <v>0</v>
      </c>
    </row>
    <row r="17" spans="1:8" ht="25.5">
      <c r="A17" s="6" t="s">
        <v>143</v>
      </c>
      <c r="B17" s="6" t="s">
        <v>313</v>
      </c>
      <c r="C17" s="6" t="s">
        <v>511</v>
      </c>
      <c r="D17" s="6" t="s">
        <v>738</v>
      </c>
      <c r="E17" s="5" t="s">
        <v>513</v>
      </c>
      <c r="F17" s="5">
        <v>4</v>
      </c>
      <c r="G17" s="103"/>
      <c r="H17" s="132">
        <f t="shared" si="1"/>
        <v>0</v>
      </c>
    </row>
    <row r="18" spans="1:8" ht="38.25">
      <c r="A18" s="6" t="s">
        <v>146</v>
      </c>
      <c r="B18" s="6" t="s">
        <v>135</v>
      </c>
      <c r="C18" s="6" t="s">
        <v>739</v>
      </c>
      <c r="D18" s="6" t="s">
        <v>740</v>
      </c>
      <c r="E18" s="5" t="s">
        <v>119</v>
      </c>
      <c r="F18" s="5">
        <v>160</v>
      </c>
      <c r="G18" s="103"/>
      <c r="H18" s="132">
        <f t="shared" si="1"/>
        <v>0</v>
      </c>
    </row>
    <row r="19" spans="1:8" ht="25.5">
      <c r="A19" s="6" t="s">
        <v>149</v>
      </c>
      <c r="B19" s="6" t="s">
        <v>135</v>
      </c>
      <c r="C19" s="6" t="s">
        <v>304</v>
      </c>
      <c r="D19" s="6" t="s">
        <v>521</v>
      </c>
      <c r="E19" s="5" t="s">
        <v>119</v>
      </c>
      <c r="F19" s="5">
        <v>267</v>
      </c>
      <c r="G19" s="103"/>
      <c r="H19" s="132">
        <f t="shared" si="1"/>
        <v>0</v>
      </c>
    </row>
    <row r="20" spans="1:8" ht="25.5">
      <c r="A20" s="6" t="s">
        <v>153</v>
      </c>
      <c r="B20" s="6" t="s">
        <v>135</v>
      </c>
      <c r="C20" s="6" t="s">
        <v>603</v>
      </c>
      <c r="D20" s="6" t="s">
        <v>741</v>
      </c>
      <c r="E20" s="5" t="s">
        <v>119</v>
      </c>
      <c r="F20" s="5">
        <v>494</v>
      </c>
      <c r="G20" s="103"/>
      <c r="H20" s="132">
        <f t="shared" si="1"/>
        <v>0</v>
      </c>
    </row>
    <row r="21" spans="1:8" ht="25.5">
      <c r="A21" s="6" t="s">
        <v>156</v>
      </c>
      <c r="B21" s="6" t="s">
        <v>135</v>
      </c>
      <c r="C21" s="6" t="s">
        <v>597</v>
      </c>
      <c r="D21" s="6" t="s">
        <v>742</v>
      </c>
      <c r="E21" s="5" t="s">
        <v>119</v>
      </c>
      <c r="F21" s="5">
        <v>40</v>
      </c>
      <c r="G21" s="103"/>
      <c r="H21" s="132">
        <f t="shared" si="1"/>
        <v>0</v>
      </c>
    </row>
    <row r="22" spans="1:8" ht="38.25">
      <c r="A22" s="6" t="s">
        <v>157</v>
      </c>
      <c r="B22" s="6" t="s">
        <v>135</v>
      </c>
      <c r="C22" s="6" t="s">
        <v>743</v>
      </c>
      <c r="D22" s="6" t="s">
        <v>744</v>
      </c>
      <c r="E22" s="5" t="s">
        <v>277</v>
      </c>
      <c r="F22" s="5">
        <v>8</v>
      </c>
      <c r="G22" s="103"/>
      <c r="H22" s="132">
        <f t="shared" si="1"/>
        <v>0</v>
      </c>
    </row>
    <row r="23" spans="1:8" ht="38.25">
      <c r="A23" s="6" t="s">
        <v>160</v>
      </c>
      <c r="B23" s="6" t="s">
        <v>135</v>
      </c>
      <c r="C23" s="6" t="s">
        <v>661</v>
      </c>
      <c r="D23" s="6" t="s">
        <v>662</v>
      </c>
      <c r="E23" s="5" t="s">
        <v>277</v>
      </c>
      <c r="F23" s="5">
        <v>2</v>
      </c>
      <c r="G23" s="103"/>
      <c r="H23" s="132">
        <f t="shared" si="1"/>
        <v>0</v>
      </c>
    </row>
    <row r="24" spans="1:8" ht="38.25">
      <c r="A24" s="6" t="s">
        <v>163</v>
      </c>
      <c r="B24" s="6" t="s">
        <v>135</v>
      </c>
      <c r="C24" s="6" t="s">
        <v>745</v>
      </c>
      <c r="D24" s="6" t="s">
        <v>746</v>
      </c>
      <c r="E24" s="5" t="s">
        <v>277</v>
      </c>
      <c r="F24" s="5">
        <v>2</v>
      </c>
      <c r="G24" s="103"/>
      <c r="H24" s="132">
        <f t="shared" si="1"/>
        <v>0</v>
      </c>
    </row>
    <row r="25" spans="1:8" ht="25.5">
      <c r="A25" s="6" t="s">
        <v>166</v>
      </c>
      <c r="B25" s="6" t="s">
        <v>135</v>
      </c>
      <c r="C25" s="6" t="s">
        <v>618</v>
      </c>
      <c r="D25" s="6" t="s">
        <v>749</v>
      </c>
      <c r="E25" s="5" t="s">
        <v>750</v>
      </c>
      <c r="F25" s="5">
        <v>2</v>
      </c>
      <c r="G25" s="103"/>
      <c r="H25" s="132">
        <f t="shared" si="1"/>
        <v>0</v>
      </c>
    </row>
    <row r="26" spans="1:8" ht="38.25">
      <c r="A26" s="6" t="s">
        <v>182</v>
      </c>
      <c r="B26" s="6" t="s">
        <v>135</v>
      </c>
      <c r="C26" s="6" t="s">
        <v>626</v>
      </c>
      <c r="D26" s="6" t="s">
        <v>751</v>
      </c>
      <c r="E26" s="5" t="s">
        <v>277</v>
      </c>
      <c r="F26" s="5">
        <v>2</v>
      </c>
      <c r="G26" s="103"/>
      <c r="H26" s="132">
        <f t="shared" si="1"/>
        <v>0</v>
      </c>
    </row>
    <row r="27" spans="1:8" ht="38.25">
      <c r="A27" s="6" t="s">
        <v>183</v>
      </c>
      <c r="B27" s="6" t="s">
        <v>135</v>
      </c>
      <c r="C27" s="6" t="s">
        <v>372</v>
      </c>
      <c r="D27" s="6" t="s">
        <v>752</v>
      </c>
      <c r="E27" s="5" t="s">
        <v>277</v>
      </c>
      <c r="F27" s="5">
        <v>2</v>
      </c>
      <c r="G27" s="103"/>
      <c r="H27" s="132">
        <f t="shared" si="1"/>
        <v>0</v>
      </c>
    </row>
    <row r="28" spans="1:8" ht="25.5">
      <c r="A28" s="6" t="s">
        <v>186</v>
      </c>
      <c r="B28" s="6" t="s">
        <v>135</v>
      </c>
      <c r="C28" s="6" t="s">
        <v>753</v>
      </c>
      <c r="D28" s="6" t="s">
        <v>754</v>
      </c>
      <c r="E28" s="5" t="s">
        <v>211</v>
      </c>
      <c r="F28" s="5">
        <v>80</v>
      </c>
      <c r="G28" s="103"/>
      <c r="H28" s="132">
        <f t="shared" si="1"/>
        <v>0</v>
      </c>
    </row>
    <row r="29" spans="1:8" ht="51">
      <c r="A29" s="6" t="s">
        <v>755</v>
      </c>
      <c r="B29" s="6" t="s">
        <v>135</v>
      </c>
      <c r="C29" s="6" t="s">
        <v>307</v>
      </c>
      <c r="D29" s="6" t="s">
        <v>308</v>
      </c>
      <c r="E29" s="5" t="s">
        <v>211</v>
      </c>
      <c r="F29" s="5">
        <v>44.7</v>
      </c>
      <c r="G29" s="103"/>
      <c r="H29" s="132">
        <f t="shared" si="1"/>
        <v>0</v>
      </c>
    </row>
    <row r="30" spans="1:8" ht="38.25">
      <c r="A30" s="6" t="s">
        <v>756</v>
      </c>
      <c r="B30" s="6" t="s">
        <v>135</v>
      </c>
      <c r="C30" s="6" t="s">
        <v>310</v>
      </c>
      <c r="D30" s="6" t="s">
        <v>311</v>
      </c>
      <c r="E30" s="5" t="s">
        <v>211</v>
      </c>
      <c r="F30" s="5">
        <v>44.7</v>
      </c>
      <c r="G30" s="103"/>
      <c r="H30" s="132">
        <f t="shared" si="1"/>
        <v>0</v>
      </c>
    </row>
    <row r="31" spans="1:8" ht="38.25">
      <c r="A31" s="6" t="s">
        <v>757</v>
      </c>
      <c r="B31" s="6" t="s">
        <v>442</v>
      </c>
      <c r="C31" s="6" t="s">
        <v>443</v>
      </c>
      <c r="D31" s="6" t="s">
        <v>444</v>
      </c>
      <c r="E31" s="5" t="s">
        <v>445</v>
      </c>
      <c r="F31" s="5">
        <v>84</v>
      </c>
      <c r="G31" s="103"/>
      <c r="H31" s="132">
        <f t="shared" si="1"/>
        <v>0</v>
      </c>
    </row>
    <row r="32" spans="1:8" ht="12.75">
      <c r="A32" s="6">
        <v>3</v>
      </c>
      <c r="B32" s="188" t="s">
        <v>451</v>
      </c>
      <c r="C32" s="188"/>
      <c r="D32" s="188"/>
      <c r="E32" s="188"/>
      <c r="F32" s="188"/>
      <c r="G32" s="227">
        <f>H33+H34+H35+H36</f>
        <v>0</v>
      </c>
      <c r="H32" s="228"/>
    </row>
    <row r="33" spans="1:8" ht="25.5">
      <c r="A33" s="6" t="s">
        <v>200</v>
      </c>
      <c r="B33" s="6" t="s">
        <v>253</v>
      </c>
      <c r="C33" s="6" t="s">
        <v>254</v>
      </c>
      <c r="D33" s="6" t="s">
        <v>639</v>
      </c>
      <c r="E33" s="5" t="s">
        <v>210</v>
      </c>
      <c r="F33" s="5">
        <v>52.9</v>
      </c>
      <c r="G33" s="103"/>
      <c r="H33" s="132">
        <f>F33*G33</f>
        <v>0</v>
      </c>
    </row>
    <row r="34" spans="1:8" ht="51">
      <c r="A34" s="6" t="s">
        <v>203</v>
      </c>
      <c r="B34" s="6" t="s">
        <v>253</v>
      </c>
      <c r="C34" s="6" t="s">
        <v>260</v>
      </c>
      <c r="D34" s="6" t="s">
        <v>489</v>
      </c>
      <c r="E34" s="5" t="s">
        <v>210</v>
      </c>
      <c r="F34" s="5">
        <v>1058</v>
      </c>
      <c r="G34" s="103"/>
      <c r="H34" s="132">
        <f>F34*G34</f>
        <v>0</v>
      </c>
    </row>
    <row r="35" spans="1:8" ht="25.5">
      <c r="A35" s="6" t="s">
        <v>207</v>
      </c>
      <c r="B35" s="6" t="s">
        <v>250</v>
      </c>
      <c r="C35" s="6" t="s">
        <v>758</v>
      </c>
      <c r="D35" s="6" t="s">
        <v>641</v>
      </c>
      <c r="E35" s="5" t="s">
        <v>211</v>
      </c>
      <c r="F35" s="5">
        <v>528.6</v>
      </c>
      <c r="G35" s="103"/>
      <c r="H35" s="132">
        <f>F35*G35</f>
        <v>0</v>
      </c>
    </row>
    <row r="36" spans="1:8" ht="25.5">
      <c r="A36" s="6" t="s">
        <v>325</v>
      </c>
      <c r="B36" s="6" t="s">
        <v>250</v>
      </c>
      <c r="C36" s="6" t="s">
        <v>731</v>
      </c>
      <c r="D36" s="6" t="s">
        <v>732</v>
      </c>
      <c r="E36" s="5" t="s">
        <v>733</v>
      </c>
      <c r="F36" s="5">
        <v>0.053</v>
      </c>
      <c r="G36" s="103"/>
      <c r="H36" s="132">
        <f>F36*G36</f>
        <v>0</v>
      </c>
    </row>
    <row r="37" spans="1:8" ht="12.75">
      <c r="A37" s="6">
        <v>4</v>
      </c>
      <c r="B37" s="188" t="s">
        <v>461</v>
      </c>
      <c r="C37" s="188"/>
      <c r="D37" s="188"/>
      <c r="E37" s="188"/>
      <c r="F37" s="188"/>
      <c r="G37" s="227">
        <f>H38+H39</f>
        <v>0</v>
      </c>
      <c r="H37" s="228"/>
    </row>
    <row r="38" spans="1:8" ht="38.25">
      <c r="A38" s="6" t="s">
        <v>759</v>
      </c>
      <c r="B38" s="6" t="s">
        <v>250</v>
      </c>
      <c r="C38" s="6" t="s">
        <v>546</v>
      </c>
      <c r="D38" s="6" t="s">
        <v>547</v>
      </c>
      <c r="E38" s="5" t="s">
        <v>211</v>
      </c>
      <c r="F38" s="5">
        <v>12</v>
      </c>
      <c r="G38" s="103"/>
      <c r="H38" s="132">
        <f>F38*G38</f>
        <v>0</v>
      </c>
    </row>
    <row r="39" spans="1:8" ht="25.5">
      <c r="A39" s="6" t="s">
        <v>760</v>
      </c>
      <c r="B39" s="6" t="s">
        <v>250</v>
      </c>
      <c r="C39" s="6" t="s">
        <v>466</v>
      </c>
      <c r="D39" s="6" t="s">
        <v>643</v>
      </c>
      <c r="E39" s="5" t="s">
        <v>211</v>
      </c>
      <c r="F39" s="5">
        <v>15</v>
      </c>
      <c r="G39" s="103"/>
      <c r="H39" s="132">
        <f>F39*G39</f>
        <v>0</v>
      </c>
    </row>
    <row r="40" spans="6:8" ht="18">
      <c r="F40" s="129" t="s">
        <v>682</v>
      </c>
      <c r="G40" s="136"/>
      <c r="H40" s="136">
        <f>G32+G11+G4+G37</f>
        <v>0</v>
      </c>
    </row>
  </sheetData>
  <sheetProtection password="CA71" sheet="1" objects="1" scenarios="1"/>
  <mergeCells count="15">
    <mergeCell ref="A1:H1"/>
    <mergeCell ref="A2:A3"/>
    <mergeCell ref="B2:C3"/>
    <mergeCell ref="G37:H37"/>
    <mergeCell ref="G32:H32"/>
    <mergeCell ref="G11:H11"/>
    <mergeCell ref="G4:H4"/>
    <mergeCell ref="B32:F32"/>
    <mergeCell ref="B11:F11"/>
    <mergeCell ref="B37:F37"/>
    <mergeCell ref="B4:F4"/>
    <mergeCell ref="G2:H2"/>
    <mergeCell ref="D2:D3"/>
    <mergeCell ref="F2:F3"/>
    <mergeCell ref="E2:E3"/>
  </mergeCells>
  <printOptions/>
  <pageMargins left="0.16" right="0.44" top="0.3" bottom="1.97" header="0.27" footer="0.5"/>
  <pageSetup fitToHeight="6" fitToWidth="1" horizontalDpi="600" verticalDpi="600" orientation="portrait" paperSize="9" scale="86" r:id="rId3"/>
  <headerFooter alignWithMargins="0">
    <oddFooter>&amp;L&amp;A&amp;RStr....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>
    <pageSetUpPr fitToPage="1"/>
  </sheetPr>
  <dimension ref="A1:H34"/>
  <sheetViews>
    <sheetView workbookViewId="0" topLeftCell="A1">
      <selection activeCell="G34" sqref="A1:H34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9.7109375" style="0" customWidth="1"/>
    <col min="4" max="4" width="36.57421875" style="0" customWidth="1"/>
    <col min="6" max="6" width="7.28125" style="0" bestFit="1" customWidth="1"/>
    <col min="7" max="7" width="11.7109375" style="0" bestFit="1" customWidth="1"/>
    <col min="8" max="8" width="12.421875" style="0" customWidth="1"/>
  </cols>
  <sheetData>
    <row r="1" spans="1:8" ht="40.5" customHeight="1">
      <c r="A1" s="171" t="s">
        <v>85</v>
      </c>
      <c r="B1" s="171"/>
      <c r="C1" s="171"/>
      <c r="D1" s="171"/>
      <c r="E1" s="171"/>
      <c r="F1" s="171"/>
      <c r="G1" s="171"/>
      <c r="H1" s="171"/>
    </row>
    <row r="2" spans="1:8" ht="22.5" customHeight="1">
      <c r="A2" s="210" t="s">
        <v>72</v>
      </c>
      <c r="B2" s="223" t="s">
        <v>100</v>
      </c>
      <c r="C2" s="224"/>
      <c r="D2" s="233" t="s">
        <v>101</v>
      </c>
      <c r="E2" s="207" t="s">
        <v>102</v>
      </c>
      <c r="F2" s="207" t="s">
        <v>103</v>
      </c>
      <c r="G2" s="207" t="str">
        <f>'S gr 7'!G2:H2</f>
        <v>nazwa firmy</v>
      </c>
      <c r="H2" s="207"/>
    </row>
    <row r="3" spans="1:8" ht="12.75">
      <c r="A3" s="210"/>
      <c r="B3" s="231"/>
      <c r="C3" s="232"/>
      <c r="D3" s="233"/>
      <c r="E3" s="207"/>
      <c r="F3" s="207"/>
      <c r="G3" s="33" t="s">
        <v>97</v>
      </c>
      <c r="H3" s="33" t="s">
        <v>98</v>
      </c>
    </row>
    <row r="4" spans="1:8" s="55" customFormat="1" ht="15.75">
      <c r="A4" s="54">
        <v>1</v>
      </c>
      <c r="B4" s="235" t="s">
        <v>265</v>
      </c>
      <c r="C4" s="236"/>
      <c r="D4" s="236"/>
      <c r="E4" s="236"/>
      <c r="F4" s="236"/>
      <c r="G4" s="237">
        <f>SUM(H5:H8)</f>
        <v>0</v>
      </c>
      <c r="H4" s="237"/>
    </row>
    <row r="5" spans="1:8" ht="25.5">
      <c r="A5" s="6" t="s">
        <v>105</v>
      </c>
      <c r="B5" s="6" t="s">
        <v>135</v>
      </c>
      <c r="C5" s="6" t="s">
        <v>761</v>
      </c>
      <c r="D5" s="6" t="s">
        <v>762</v>
      </c>
      <c r="E5" s="5" t="s">
        <v>763</v>
      </c>
      <c r="F5" s="5">
        <v>1</v>
      </c>
      <c r="G5" s="103"/>
      <c r="H5" s="137">
        <f>G5*F5</f>
        <v>0</v>
      </c>
    </row>
    <row r="6" spans="1:8" ht="25.5">
      <c r="A6" s="6" t="s">
        <v>110</v>
      </c>
      <c r="B6" s="6" t="s">
        <v>135</v>
      </c>
      <c r="C6" s="6" t="s">
        <v>764</v>
      </c>
      <c r="D6" s="6" t="s">
        <v>765</v>
      </c>
      <c r="E6" s="5" t="s">
        <v>763</v>
      </c>
      <c r="F6" s="5">
        <v>1</v>
      </c>
      <c r="G6" s="103"/>
      <c r="H6" s="137">
        <f>G6*F6</f>
        <v>0</v>
      </c>
    </row>
    <row r="7" spans="1:8" ht="25.5">
      <c r="A7" s="6" t="s">
        <v>113</v>
      </c>
      <c r="B7" s="6" t="s">
        <v>135</v>
      </c>
      <c r="C7" s="6" t="s">
        <v>766</v>
      </c>
      <c r="D7" s="6" t="s">
        <v>767</v>
      </c>
      <c r="E7" s="5" t="s">
        <v>763</v>
      </c>
      <c r="F7" s="5">
        <v>1</v>
      </c>
      <c r="G7" s="103"/>
      <c r="H7" s="137">
        <f>G7*F7</f>
        <v>0</v>
      </c>
    </row>
    <row r="8" spans="1:8" ht="25.5">
      <c r="A8" s="6" t="s">
        <v>116</v>
      </c>
      <c r="B8" s="6" t="s">
        <v>135</v>
      </c>
      <c r="C8" s="6" t="s">
        <v>768</v>
      </c>
      <c r="D8" s="6" t="s">
        <v>769</v>
      </c>
      <c r="E8" s="5" t="s">
        <v>119</v>
      </c>
      <c r="F8" s="5">
        <v>12</v>
      </c>
      <c r="G8" s="103"/>
      <c r="H8" s="137">
        <f>G8*F8</f>
        <v>0</v>
      </c>
    </row>
    <row r="9" spans="1:8" s="55" customFormat="1" ht="15.75">
      <c r="A9" s="54">
        <v>2</v>
      </c>
      <c r="B9" s="235" t="s">
        <v>289</v>
      </c>
      <c r="C9" s="236"/>
      <c r="D9" s="236"/>
      <c r="E9" s="236"/>
      <c r="F9" s="236"/>
      <c r="G9" s="237">
        <f>SUM(H10:H33)</f>
        <v>0</v>
      </c>
      <c r="H9" s="237"/>
    </row>
    <row r="10" spans="1:8" ht="51">
      <c r="A10" s="6" t="s">
        <v>695</v>
      </c>
      <c r="B10" s="6" t="s">
        <v>135</v>
      </c>
      <c r="C10" s="6" t="s">
        <v>770</v>
      </c>
      <c r="D10" s="6" t="s">
        <v>771</v>
      </c>
      <c r="E10" s="5" t="s">
        <v>277</v>
      </c>
      <c r="F10" s="5">
        <v>1</v>
      </c>
      <c r="G10" s="103"/>
      <c r="H10" s="137">
        <f aca="true" t="shared" si="0" ref="H10:H33">G10*F10</f>
        <v>0</v>
      </c>
    </row>
    <row r="11" spans="1:8" ht="25.5">
      <c r="A11" s="6" t="s">
        <v>491</v>
      </c>
      <c r="B11" s="6" t="s">
        <v>135</v>
      </c>
      <c r="C11" s="6" t="s">
        <v>354</v>
      </c>
      <c r="D11" s="6" t="s">
        <v>772</v>
      </c>
      <c r="E11" s="5" t="s">
        <v>277</v>
      </c>
      <c r="F11" s="5">
        <v>1</v>
      </c>
      <c r="G11" s="103"/>
      <c r="H11" s="137">
        <f t="shared" si="0"/>
        <v>0</v>
      </c>
    </row>
    <row r="12" spans="1:8" ht="25.5">
      <c r="A12" s="6" t="s">
        <v>266</v>
      </c>
      <c r="B12" s="6" t="s">
        <v>135</v>
      </c>
      <c r="C12" s="6" t="s">
        <v>773</v>
      </c>
      <c r="D12" s="6" t="s">
        <v>774</v>
      </c>
      <c r="E12" s="5" t="s">
        <v>277</v>
      </c>
      <c r="F12" s="5">
        <v>1</v>
      </c>
      <c r="G12" s="103"/>
      <c r="H12" s="137">
        <f t="shared" si="0"/>
        <v>0</v>
      </c>
    </row>
    <row r="13" spans="1:8" ht="25.5">
      <c r="A13" s="6" t="s">
        <v>270</v>
      </c>
      <c r="B13" s="6" t="s">
        <v>135</v>
      </c>
      <c r="C13" s="6" t="s">
        <v>775</v>
      </c>
      <c r="D13" s="6" t="s">
        <v>776</v>
      </c>
      <c r="E13" s="5" t="s">
        <v>277</v>
      </c>
      <c r="F13" s="5">
        <v>2</v>
      </c>
      <c r="G13" s="103"/>
      <c r="H13" s="137">
        <f t="shared" si="0"/>
        <v>0</v>
      </c>
    </row>
    <row r="14" spans="1:8" ht="25.5">
      <c r="A14" s="6" t="s">
        <v>134</v>
      </c>
      <c r="B14" s="6" t="s">
        <v>135</v>
      </c>
      <c r="C14" s="6" t="s">
        <v>777</v>
      </c>
      <c r="D14" s="6" t="s">
        <v>778</v>
      </c>
      <c r="E14" s="5" t="s">
        <v>779</v>
      </c>
      <c r="F14" s="5">
        <v>1</v>
      </c>
      <c r="G14" s="103"/>
      <c r="H14" s="137">
        <f t="shared" si="0"/>
        <v>0</v>
      </c>
    </row>
    <row r="15" spans="1:8" ht="25.5">
      <c r="A15" s="6" t="s">
        <v>137</v>
      </c>
      <c r="B15" s="6" t="s">
        <v>135</v>
      </c>
      <c r="C15" s="6" t="s">
        <v>780</v>
      </c>
      <c r="D15" s="6" t="s">
        <v>781</v>
      </c>
      <c r="E15" s="5" t="s">
        <v>277</v>
      </c>
      <c r="F15" s="5">
        <v>2</v>
      </c>
      <c r="G15" s="103"/>
      <c r="H15" s="137">
        <f t="shared" si="0"/>
        <v>0</v>
      </c>
    </row>
    <row r="16" spans="1:8" ht="25.5">
      <c r="A16" s="6" t="s">
        <v>140</v>
      </c>
      <c r="B16" s="6" t="s">
        <v>135</v>
      </c>
      <c r="C16" s="6" t="s">
        <v>782</v>
      </c>
      <c r="D16" s="6" t="s">
        <v>783</v>
      </c>
      <c r="E16" s="5" t="s">
        <v>277</v>
      </c>
      <c r="F16" s="5">
        <v>2</v>
      </c>
      <c r="G16" s="103"/>
      <c r="H16" s="137">
        <f t="shared" si="0"/>
        <v>0</v>
      </c>
    </row>
    <row r="17" spans="1:8" ht="38.25">
      <c r="A17" s="6" t="s">
        <v>143</v>
      </c>
      <c r="B17" s="6" t="s">
        <v>313</v>
      </c>
      <c r="C17" s="6" t="s">
        <v>784</v>
      </c>
      <c r="D17" s="6" t="s">
        <v>785</v>
      </c>
      <c r="E17" s="5" t="s">
        <v>277</v>
      </c>
      <c r="F17" s="5">
        <v>1</v>
      </c>
      <c r="G17" s="103"/>
      <c r="H17" s="137">
        <f t="shared" si="0"/>
        <v>0</v>
      </c>
    </row>
    <row r="18" spans="1:8" ht="25.5">
      <c r="A18" s="6" t="s">
        <v>146</v>
      </c>
      <c r="B18" s="6" t="s">
        <v>135</v>
      </c>
      <c r="C18" s="6" t="s">
        <v>786</v>
      </c>
      <c r="D18" s="6" t="s">
        <v>787</v>
      </c>
      <c r="E18" s="5" t="s">
        <v>763</v>
      </c>
      <c r="F18" s="12">
        <v>1</v>
      </c>
      <c r="G18" s="103"/>
      <c r="H18" s="137">
        <f t="shared" si="0"/>
        <v>0</v>
      </c>
    </row>
    <row r="19" spans="1:8" ht="25.5">
      <c r="A19" s="6" t="s">
        <v>149</v>
      </c>
      <c r="B19" s="6" t="s">
        <v>135</v>
      </c>
      <c r="C19" s="6" t="s">
        <v>788</v>
      </c>
      <c r="D19" s="6" t="s">
        <v>789</v>
      </c>
      <c r="E19" s="5" t="s">
        <v>277</v>
      </c>
      <c r="F19" s="5">
        <v>4</v>
      </c>
      <c r="G19" s="103"/>
      <c r="H19" s="137">
        <f t="shared" si="0"/>
        <v>0</v>
      </c>
    </row>
    <row r="20" spans="1:8" ht="25.5">
      <c r="A20" s="6" t="s">
        <v>153</v>
      </c>
      <c r="B20" s="6" t="s">
        <v>135</v>
      </c>
      <c r="C20" s="6" t="s">
        <v>790</v>
      </c>
      <c r="D20" s="6" t="s">
        <v>791</v>
      </c>
      <c r="E20" s="5" t="s">
        <v>277</v>
      </c>
      <c r="F20" s="5">
        <v>9</v>
      </c>
      <c r="G20" s="103"/>
      <c r="H20" s="137">
        <f t="shared" si="0"/>
        <v>0</v>
      </c>
    </row>
    <row r="21" spans="1:8" ht="25.5">
      <c r="A21" s="6" t="s">
        <v>156</v>
      </c>
      <c r="B21" s="6" t="s">
        <v>135</v>
      </c>
      <c r="C21" s="6" t="s">
        <v>792</v>
      </c>
      <c r="D21" s="6" t="s">
        <v>793</v>
      </c>
      <c r="E21" s="5" t="s">
        <v>277</v>
      </c>
      <c r="F21" s="5">
        <v>2</v>
      </c>
      <c r="G21" s="103"/>
      <c r="H21" s="137">
        <f t="shared" si="0"/>
        <v>0</v>
      </c>
    </row>
    <row r="22" spans="1:8" ht="25.5">
      <c r="A22" s="6" t="s">
        <v>157</v>
      </c>
      <c r="B22" s="6" t="s">
        <v>135</v>
      </c>
      <c r="C22" s="6" t="s">
        <v>794</v>
      </c>
      <c r="D22" s="6" t="s">
        <v>795</v>
      </c>
      <c r="E22" s="5" t="s">
        <v>277</v>
      </c>
      <c r="F22" s="5">
        <v>2</v>
      </c>
      <c r="G22" s="103"/>
      <c r="H22" s="137">
        <f t="shared" si="0"/>
        <v>0</v>
      </c>
    </row>
    <row r="23" spans="1:8" ht="25.5">
      <c r="A23" s="6" t="s">
        <v>160</v>
      </c>
      <c r="B23" s="6" t="s">
        <v>135</v>
      </c>
      <c r="C23" s="6" t="s">
        <v>796</v>
      </c>
      <c r="D23" s="6" t="s">
        <v>797</v>
      </c>
      <c r="E23" s="5" t="s">
        <v>277</v>
      </c>
      <c r="F23" s="5">
        <v>4</v>
      </c>
      <c r="G23" s="103"/>
      <c r="H23" s="137">
        <f t="shared" si="0"/>
        <v>0</v>
      </c>
    </row>
    <row r="24" spans="1:8" ht="25.5">
      <c r="A24" s="6" t="s">
        <v>163</v>
      </c>
      <c r="B24" s="6" t="s">
        <v>135</v>
      </c>
      <c r="C24" s="6" t="s">
        <v>798</v>
      </c>
      <c r="D24" s="6" t="s">
        <v>799</v>
      </c>
      <c r="E24" s="5" t="s">
        <v>277</v>
      </c>
      <c r="F24" s="5">
        <v>2</v>
      </c>
      <c r="G24" s="103"/>
      <c r="H24" s="137">
        <f t="shared" si="0"/>
        <v>0</v>
      </c>
    </row>
    <row r="25" spans="1:8" ht="25.5">
      <c r="A25" s="6" t="s">
        <v>166</v>
      </c>
      <c r="B25" s="6" t="s">
        <v>135</v>
      </c>
      <c r="C25" s="6" t="s">
        <v>800</v>
      </c>
      <c r="D25" s="6" t="s">
        <v>801</v>
      </c>
      <c r="E25" s="5" t="s">
        <v>277</v>
      </c>
      <c r="F25" s="5">
        <v>1</v>
      </c>
      <c r="G25" s="103"/>
      <c r="H25" s="137">
        <f t="shared" si="0"/>
        <v>0</v>
      </c>
    </row>
    <row r="26" spans="1:8" ht="25.5">
      <c r="A26" s="6" t="s">
        <v>182</v>
      </c>
      <c r="B26" s="6" t="s">
        <v>135</v>
      </c>
      <c r="C26" s="6" t="s">
        <v>802</v>
      </c>
      <c r="D26" s="6" t="s">
        <v>803</v>
      </c>
      <c r="E26" s="5" t="s">
        <v>277</v>
      </c>
      <c r="F26" s="5">
        <v>2</v>
      </c>
      <c r="G26" s="103"/>
      <c r="H26" s="137">
        <f t="shared" si="0"/>
        <v>0</v>
      </c>
    </row>
    <row r="27" spans="1:8" ht="25.5">
      <c r="A27" s="6" t="s">
        <v>183</v>
      </c>
      <c r="B27" s="6" t="s">
        <v>135</v>
      </c>
      <c r="C27" s="6" t="s">
        <v>804</v>
      </c>
      <c r="D27" s="6" t="s">
        <v>805</v>
      </c>
      <c r="E27" s="5" t="s">
        <v>763</v>
      </c>
      <c r="F27" s="5">
        <v>2</v>
      </c>
      <c r="G27" s="103"/>
      <c r="H27" s="137">
        <f t="shared" si="0"/>
        <v>0</v>
      </c>
    </row>
    <row r="28" spans="1:8" ht="25.5">
      <c r="A28" s="6" t="s">
        <v>186</v>
      </c>
      <c r="B28" s="6" t="s">
        <v>135</v>
      </c>
      <c r="C28" s="6" t="s">
        <v>806</v>
      </c>
      <c r="D28" s="6" t="s">
        <v>807</v>
      </c>
      <c r="E28" s="5" t="s">
        <v>277</v>
      </c>
      <c r="F28" s="5">
        <v>2</v>
      </c>
      <c r="G28" s="103"/>
      <c r="H28" s="137">
        <f t="shared" si="0"/>
        <v>0</v>
      </c>
    </row>
    <row r="29" spans="1:8" ht="25.5">
      <c r="A29" s="6" t="s">
        <v>755</v>
      </c>
      <c r="B29" s="6" t="s">
        <v>135</v>
      </c>
      <c r="C29" s="6" t="s">
        <v>806</v>
      </c>
      <c r="D29" s="6" t="s">
        <v>808</v>
      </c>
      <c r="E29" s="5" t="s">
        <v>277</v>
      </c>
      <c r="F29" s="5">
        <v>2</v>
      </c>
      <c r="G29" s="103"/>
      <c r="H29" s="137">
        <f t="shared" si="0"/>
        <v>0</v>
      </c>
    </row>
    <row r="30" spans="1:8" ht="51">
      <c r="A30" s="6" t="s">
        <v>756</v>
      </c>
      <c r="B30" s="6" t="s">
        <v>135</v>
      </c>
      <c r="C30" s="6" t="s">
        <v>809</v>
      </c>
      <c r="D30" s="6" t="s">
        <v>810</v>
      </c>
      <c r="E30" s="5" t="s">
        <v>232</v>
      </c>
      <c r="F30" s="5">
        <v>95</v>
      </c>
      <c r="G30" s="103"/>
      <c r="H30" s="137">
        <f t="shared" si="0"/>
        <v>0</v>
      </c>
    </row>
    <row r="31" spans="1:8" ht="38.25">
      <c r="A31" s="6" t="s">
        <v>757</v>
      </c>
      <c r="B31" s="6" t="s">
        <v>135</v>
      </c>
      <c r="C31" s="6" t="s">
        <v>811</v>
      </c>
      <c r="D31" s="6" t="s">
        <v>812</v>
      </c>
      <c r="E31" s="5" t="s">
        <v>232</v>
      </c>
      <c r="F31" s="5">
        <v>95</v>
      </c>
      <c r="G31" s="103"/>
      <c r="H31" s="137">
        <f t="shared" si="0"/>
        <v>0</v>
      </c>
    </row>
    <row r="32" spans="1:8" ht="38.25">
      <c r="A32" s="6" t="s">
        <v>813</v>
      </c>
      <c r="B32" s="6" t="s">
        <v>135</v>
      </c>
      <c r="C32" s="6" t="s">
        <v>814</v>
      </c>
      <c r="D32" s="6" t="s">
        <v>815</v>
      </c>
      <c r="E32" s="5" t="s">
        <v>232</v>
      </c>
      <c r="F32" s="5">
        <v>900</v>
      </c>
      <c r="G32" s="103"/>
      <c r="H32" s="137">
        <f t="shared" si="0"/>
        <v>0</v>
      </c>
    </row>
    <row r="33" spans="1:8" ht="38.25">
      <c r="A33" s="6" t="s">
        <v>816</v>
      </c>
      <c r="B33" s="6" t="s">
        <v>135</v>
      </c>
      <c r="C33" s="6" t="s">
        <v>817</v>
      </c>
      <c r="D33" s="6" t="s">
        <v>818</v>
      </c>
      <c r="E33" s="5" t="s">
        <v>232</v>
      </c>
      <c r="F33" s="5">
        <v>55</v>
      </c>
      <c r="G33" s="103"/>
      <c r="H33" s="137">
        <f t="shared" si="0"/>
        <v>0</v>
      </c>
    </row>
    <row r="34" spans="6:8" ht="27" customHeight="1" thickBot="1">
      <c r="F34" s="129" t="s">
        <v>682</v>
      </c>
      <c r="G34" s="234">
        <f>G9+G4</f>
        <v>0</v>
      </c>
      <c r="H34" s="234"/>
    </row>
  </sheetData>
  <sheetProtection password="CA71" sheet="1" objects="1" scenarios="1"/>
  <mergeCells count="12">
    <mergeCell ref="G34:H34"/>
    <mergeCell ref="B9:F9"/>
    <mergeCell ref="G9:H9"/>
    <mergeCell ref="B4:F4"/>
    <mergeCell ref="G4:H4"/>
    <mergeCell ref="A1:H1"/>
    <mergeCell ref="A2:A3"/>
    <mergeCell ref="B2:C3"/>
    <mergeCell ref="D2:D3"/>
    <mergeCell ref="E2:E3"/>
    <mergeCell ref="F2:F3"/>
    <mergeCell ref="G2:H2"/>
  </mergeCells>
  <printOptions/>
  <pageMargins left="0.35433070866141736" right="0.5" top="0.3937007874015748" bottom="2.11" header="0.35433070866141736" footer="0.5118110236220472"/>
  <pageSetup fitToHeight="5" fitToWidth="1" horizontalDpi="600" verticalDpi="600" orientation="portrait" paperSize="9" scale="96" r:id="rId3"/>
  <headerFooter alignWithMargins="0">
    <oddFooter>&amp;L&amp;A&amp;RStr......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6">
    <pageSetUpPr fitToPage="1"/>
  </sheetPr>
  <dimension ref="A1:G36"/>
  <sheetViews>
    <sheetView workbookViewId="0" topLeftCell="A31">
      <selection activeCell="G36" sqref="A1:G36"/>
    </sheetView>
  </sheetViews>
  <sheetFormatPr defaultColWidth="9.140625" defaultRowHeight="12.75"/>
  <cols>
    <col min="1" max="1" width="7.00390625" style="0" customWidth="1"/>
    <col min="2" max="2" width="10.421875" style="0" customWidth="1"/>
    <col min="3" max="3" width="41.28125" style="0" customWidth="1"/>
    <col min="4" max="4" width="7.8515625" style="0" bestFit="1" customWidth="1"/>
    <col min="5" max="5" width="7.421875" style="0" bestFit="1" customWidth="1"/>
    <col min="6" max="6" width="9.421875" style="0" bestFit="1" customWidth="1"/>
    <col min="7" max="7" width="14.8515625" style="0" bestFit="1" customWidth="1"/>
  </cols>
  <sheetData>
    <row r="1" spans="1:7" ht="60.75" customHeight="1">
      <c r="A1" s="238" t="s">
        <v>821</v>
      </c>
      <c r="B1" s="238"/>
      <c r="C1" s="238"/>
      <c r="D1" s="238"/>
      <c r="E1" s="238"/>
      <c r="F1" s="238"/>
      <c r="G1" s="238"/>
    </row>
    <row r="2" spans="1:7" ht="12.75">
      <c r="A2" s="239" t="s">
        <v>72</v>
      </c>
      <c r="B2" s="240" t="s">
        <v>100</v>
      </c>
      <c r="C2" s="242" t="s">
        <v>101</v>
      </c>
      <c r="D2" s="207" t="s">
        <v>102</v>
      </c>
      <c r="E2" s="243" t="s">
        <v>103</v>
      </c>
      <c r="F2" s="207" t="str">
        <f>kotłownia!G2</f>
        <v>nazwa firmy</v>
      </c>
      <c r="G2" s="207"/>
    </row>
    <row r="3" spans="1:7" ht="12.75">
      <c r="A3" s="239"/>
      <c r="B3" s="241"/>
      <c r="C3" s="242"/>
      <c r="D3" s="207"/>
      <c r="E3" s="244"/>
      <c r="F3" s="33" t="s">
        <v>97</v>
      </c>
      <c r="G3" s="33" t="s">
        <v>98</v>
      </c>
    </row>
    <row r="4" spans="1:7" s="53" customFormat="1" ht="18">
      <c r="A4" s="149">
        <v>1</v>
      </c>
      <c r="B4" s="245" t="s">
        <v>265</v>
      </c>
      <c r="C4" s="246"/>
      <c r="D4" s="246"/>
      <c r="E4" s="246"/>
      <c r="F4" s="249">
        <f>SUM(G5:G10)</f>
        <v>0</v>
      </c>
      <c r="G4" s="249"/>
    </row>
    <row r="5" spans="1:7" ht="22.5">
      <c r="A5" s="24" t="s">
        <v>105</v>
      </c>
      <c r="B5" s="16" t="s">
        <v>822</v>
      </c>
      <c r="C5" s="16" t="s">
        <v>823</v>
      </c>
      <c r="D5" s="19" t="s">
        <v>330</v>
      </c>
      <c r="E5" s="19">
        <v>25</v>
      </c>
      <c r="F5" s="103"/>
      <c r="G5" s="137">
        <f aca="true" t="shared" si="0" ref="G5:G10">F5*E5</f>
        <v>0</v>
      </c>
    </row>
    <row r="6" spans="1:7" ht="22.5">
      <c r="A6" s="16" t="s">
        <v>110</v>
      </c>
      <c r="B6" s="16" t="s">
        <v>824</v>
      </c>
      <c r="C6" s="16" t="s">
        <v>825</v>
      </c>
      <c r="D6" s="19" t="s">
        <v>152</v>
      </c>
      <c r="E6" s="19">
        <v>250</v>
      </c>
      <c r="F6" s="103"/>
      <c r="G6" s="137">
        <f t="shared" si="0"/>
        <v>0</v>
      </c>
    </row>
    <row r="7" spans="1:7" ht="22.5">
      <c r="A7" s="16" t="s">
        <v>113</v>
      </c>
      <c r="B7" s="16" t="s">
        <v>826</v>
      </c>
      <c r="C7" s="16" t="s">
        <v>827</v>
      </c>
      <c r="D7" s="19" t="s">
        <v>152</v>
      </c>
      <c r="E7" s="19">
        <v>500</v>
      </c>
      <c r="F7" s="103"/>
      <c r="G7" s="137">
        <f t="shared" si="0"/>
        <v>0</v>
      </c>
    </row>
    <row r="8" spans="1:7" ht="22.5">
      <c r="A8" s="16" t="s">
        <v>116</v>
      </c>
      <c r="B8" s="16" t="s">
        <v>828</v>
      </c>
      <c r="C8" s="16" t="s">
        <v>829</v>
      </c>
      <c r="D8" s="19" t="s">
        <v>330</v>
      </c>
      <c r="E8" s="19">
        <v>75</v>
      </c>
      <c r="F8" s="103"/>
      <c r="G8" s="137">
        <f t="shared" si="0"/>
        <v>0</v>
      </c>
    </row>
    <row r="9" spans="1:7" ht="22.5">
      <c r="A9" s="16" t="s">
        <v>120</v>
      </c>
      <c r="B9" s="16" t="s">
        <v>828</v>
      </c>
      <c r="C9" s="16" t="s">
        <v>830</v>
      </c>
      <c r="D9" s="19" t="s">
        <v>330</v>
      </c>
      <c r="E9" s="19">
        <v>25</v>
      </c>
      <c r="F9" s="103"/>
      <c r="G9" s="137">
        <f t="shared" si="0"/>
        <v>0</v>
      </c>
    </row>
    <row r="10" spans="1:7" ht="22.5">
      <c r="A10" s="16" t="s">
        <v>123</v>
      </c>
      <c r="B10" s="16" t="s">
        <v>831</v>
      </c>
      <c r="C10" s="16" t="s">
        <v>832</v>
      </c>
      <c r="D10" s="19" t="s">
        <v>330</v>
      </c>
      <c r="E10" s="19">
        <v>50</v>
      </c>
      <c r="F10" s="103"/>
      <c r="G10" s="137">
        <f t="shared" si="0"/>
        <v>0</v>
      </c>
    </row>
    <row r="11" spans="1:7" s="53" customFormat="1" ht="18">
      <c r="A11" s="149">
        <v>2</v>
      </c>
      <c r="B11" s="245" t="s">
        <v>289</v>
      </c>
      <c r="C11" s="246"/>
      <c r="D11" s="246"/>
      <c r="E11" s="246"/>
      <c r="F11" s="247">
        <f>SUM(G12:G35)</f>
        <v>0</v>
      </c>
      <c r="G11" s="248"/>
    </row>
    <row r="12" spans="1:7" s="148" customFormat="1" ht="51">
      <c r="A12" s="146" t="s">
        <v>266</v>
      </c>
      <c r="B12" s="146" t="s">
        <v>833</v>
      </c>
      <c r="C12" s="146" t="s">
        <v>834</v>
      </c>
      <c r="D12" s="147" t="s">
        <v>152</v>
      </c>
      <c r="E12" s="147">
        <v>200</v>
      </c>
      <c r="F12" s="103"/>
      <c r="G12" s="137">
        <f aca="true" t="shared" si="1" ref="G12:G35">F12*E12</f>
        <v>0</v>
      </c>
    </row>
    <row r="13" spans="1:7" s="148" customFormat="1" ht="51">
      <c r="A13" s="146" t="s">
        <v>270</v>
      </c>
      <c r="B13" s="146" t="s">
        <v>835</v>
      </c>
      <c r="C13" s="146" t="s">
        <v>836</v>
      </c>
      <c r="D13" s="147" t="s">
        <v>152</v>
      </c>
      <c r="E13" s="147">
        <v>300</v>
      </c>
      <c r="F13" s="103"/>
      <c r="G13" s="137">
        <f t="shared" si="1"/>
        <v>0</v>
      </c>
    </row>
    <row r="14" spans="1:7" s="148" customFormat="1" ht="25.5">
      <c r="A14" s="146" t="s">
        <v>134</v>
      </c>
      <c r="B14" s="146" t="s">
        <v>837</v>
      </c>
      <c r="C14" s="146" t="s">
        <v>838</v>
      </c>
      <c r="D14" s="147" t="s">
        <v>178</v>
      </c>
      <c r="E14" s="147">
        <v>50</v>
      </c>
      <c r="F14" s="103"/>
      <c r="G14" s="137">
        <f t="shared" si="1"/>
        <v>0</v>
      </c>
    </row>
    <row r="15" spans="1:7" s="148" customFormat="1" ht="25.5">
      <c r="A15" s="146" t="s">
        <v>137</v>
      </c>
      <c r="B15" s="146" t="s">
        <v>784</v>
      </c>
      <c r="C15" s="146" t="s">
        <v>839</v>
      </c>
      <c r="D15" s="147" t="s">
        <v>178</v>
      </c>
      <c r="E15" s="147">
        <v>50</v>
      </c>
      <c r="F15" s="103"/>
      <c r="G15" s="137">
        <f t="shared" si="1"/>
        <v>0</v>
      </c>
    </row>
    <row r="16" spans="1:7" s="148" customFormat="1" ht="25.5">
      <c r="A16" s="146" t="s">
        <v>140</v>
      </c>
      <c r="B16" s="146" t="s">
        <v>790</v>
      </c>
      <c r="C16" s="146" t="s">
        <v>840</v>
      </c>
      <c r="D16" s="147" t="s">
        <v>330</v>
      </c>
      <c r="E16" s="147">
        <v>50</v>
      </c>
      <c r="F16" s="103"/>
      <c r="G16" s="137">
        <f t="shared" si="1"/>
        <v>0</v>
      </c>
    </row>
    <row r="17" spans="1:7" s="148" customFormat="1" ht="25.5">
      <c r="A17" s="146" t="s">
        <v>143</v>
      </c>
      <c r="B17" s="146" t="s">
        <v>792</v>
      </c>
      <c r="C17" s="146" t="s">
        <v>841</v>
      </c>
      <c r="D17" s="147" t="s">
        <v>330</v>
      </c>
      <c r="E17" s="147">
        <v>50</v>
      </c>
      <c r="F17" s="103"/>
      <c r="G17" s="137">
        <f t="shared" si="1"/>
        <v>0</v>
      </c>
    </row>
    <row r="18" spans="1:7" s="148" customFormat="1" ht="25.5">
      <c r="A18" s="146" t="s">
        <v>146</v>
      </c>
      <c r="B18" s="146" t="s">
        <v>842</v>
      </c>
      <c r="C18" s="112" t="s">
        <v>172</v>
      </c>
      <c r="D18" s="147" t="s">
        <v>330</v>
      </c>
      <c r="E18" s="147">
        <v>5</v>
      </c>
      <c r="F18" s="103"/>
      <c r="G18" s="137">
        <f t="shared" si="1"/>
        <v>0</v>
      </c>
    </row>
    <row r="19" spans="1:7" s="148" customFormat="1" ht="25.5">
      <c r="A19" s="146" t="s">
        <v>149</v>
      </c>
      <c r="B19" s="146" t="s">
        <v>842</v>
      </c>
      <c r="C19" s="112" t="s">
        <v>173</v>
      </c>
      <c r="D19" s="147" t="s">
        <v>330</v>
      </c>
      <c r="E19" s="147">
        <v>17</v>
      </c>
      <c r="F19" s="103"/>
      <c r="G19" s="137">
        <f t="shared" si="1"/>
        <v>0</v>
      </c>
    </row>
    <row r="20" spans="1:7" s="148" customFormat="1" ht="25.5">
      <c r="A20" s="146" t="s">
        <v>153</v>
      </c>
      <c r="B20" s="146" t="s">
        <v>842</v>
      </c>
      <c r="C20" s="112" t="s">
        <v>174</v>
      </c>
      <c r="D20" s="147" t="s">
        <v>330</v>
      </c>
      <c r="E20" s="147">
        <v>1</v>
      </c>
      <c r="F20" s="103"/>
      <c r="G20" s="137">
        <f t="shared" si="1"/>
        <v>0</v>
      </c>
    </row>
    <row r="21" spans="1:7" s="148" customFormat="1" ht="25.5">
      <c r="A21" s="146" t="s">
        <v>156</v>
      </c>
      <c r="B21" s="146" t="s">
        <v>842</v>
      </c>
      <c r="C21" s="112" t="s">
        <v>175</v>
      </c>
      <c r="D21" s="147" t="s">
        <v>330</v>
      </c>
      <c r="E21" s="147">
        <v>1</v>
      </c>
      <c r="F21" s="103"/>
      <c r="G21" s="137">
        <f t="shared" si="1"/>
        <v>0</v>
      </c>
    </row>
    <row r="22" spans="1:7" s="148" customFormat="1" ht="25.5">
      <c r="A22" s="146" t="s">
        <v>157</v>
      </c>
      <c r="B22" s="146" t="s">
        <v>842</v>
      </c>
      <c r="C22" s="112" t="s">
        <v>176</v>
      </c>
      <c r="D22" s="147" t="s">
        <v>330</v>
      </c>
      <c r="E22" s="147">
        <v>1</v>
      </c>
      <c r="F22" s="103"/>
      <c r="G22" s="137">
        <f t="shared" si="1"/>
        <v>0</v>
      </c>
    </row>
    <row r="23" spans="1:7" s="148" customFormat="1" ht="25.5">
      <c r="A23" s="146" t="s">
        <v>160</v>
      </c>
      <c r="B23" s="146" t="s">
        <v>843</v>
      </c>
      <c r="C23" s="146" t="s">
        <v>844</v>
      </c>
      <c r="D23" s="147" t="s">
        <v>152</v>
      </c>
      <c r="E23" s="147">
        <v>50</v>
      </c>
      <c r="F23" s="103"/>
      <c r="G23" s="137">
        <f t="shared" si="1"/>
        <v>0</v>
      </c>
    </row>
    <row r="24" spans="1:7" s="148" customFormat="1" ht="25.5">
      <c r="A24" s="146" t="s">
        <v>163</v>
      </c>
      <c r="B24" s="146" t="s">
        <v>845</v>
      </c>
      <c r="C24" s="146" t="s">
        <v>846</v>
      </c>
      <c r="D24" s="147" t="s">
        <v>330</v>
      </c>
      <c r="E24" s="147">
        <v>50</v>
      </c>
      <c r="F24" s="103"/>
      <c r="G24" s="137">
        <f t="shared" si="1"/>
        <v>0</v>
      </c>
    </row>
    <row r="25" spans="1:7" s="148" customFormat="1" ht="25.5">
      <c r="A25" s="146" t="s">
        <v>166</v>
      </c>
      <c r="B25" s="146" t="s">
        <v>847</v>
      </c>
      <c r="C25" s="146" t="s">
        <v>848</v>
      </c>
      <c r="D25" s="147" t="s">
        <v>330</v>
      </c>
      <c r="E25" s="147">
        <v>50</v>
      </c>
      <c r="F25" s="103"/>
      <c r="G25" s="137">
        <f t="shared" si="1"/>
        <v>0</v>
      </c>
    </row>
    <row r="26" spans="1:7" s="148" customFormat="1" ht="25.5">
      <c r="A26" s="146" t="s">
        <v>182</v>
      </c>
      <c r="B26" s="146" t="s">
        <v>849</v>
      </c>
      <c r="C26" s="146" t="s">
        <v>748</v>
      </c>
      <c r="D26" s="147" t="s">
        <v>330</v>
      </c>
      <c r="E26" s="147">
        <v>50</v>
      </c>
      <c r="F26" s="103"/>
      <c r="G26" s="137">
        <f t="shared" si="1"/>
        <v>0</v>
      </c>
    </row>
    <row r="27" spans="1:7" s="148" customFormat="1" ht="25.5">
      <c r="A27" s="146" t="s">
        <v>183</v>
      </c>
      <c r="B27" s="146" t="s">
        <v>850</v>
      </c>
      <c r="C27" s="146" t="s">
        <v>851</v>
      </c>
      <c r="D27" s="147" t="s">
        <v>330</v>
      </c>
      <c r="E27" s="147">
        <v>25</v>
      </c>
      <c r="F27" s="103"/>
      <c r="G27" s="137">
        <f t="shared" si="1"/>
        <v>0</v>
      </c>
    </row>
    <row r="28" spans="1:7" s="148" customFormat="1" ht="25.5">
      <c r="A28" s="146" t="s">
        <v>186</v>
      </c>
      <c r="B28" s="146" t="s">
        <v>852</v>
      </c>
      <c r="C28" s="146" t="s">
        <v>853</v>
      </c>
      <c r="D28" s="147" t="s">
        <v>330</v>
      </c>
      <c r="E28" s="147">
        <v>50</v>
      </c>
      <c r="F28" s="103"/>
      <c r="G28" s="137">
        <f t="shared" si="1"/>
        <v>0</v>
      </c>
    </row>
    <row r="29" spans="1:7" s="148" customFormat="1" ht="25.5">
      <c r="A29" s="146" t="s">
        <v>755</v>
      </c>
      <c r="B29" s="146" t="s">
        <v>854</v>
      </c>
      <c r="C29" s="146" t="s">
        <v>855</v>
      </c>
      <c r="D29" s="147" t="s">
        <v>330</v>
      </c>
      <c r="E29" s="147">
        <v>50</v>
      </c>
      <c r="F29" s="103"/>
      <c r="G29" s="137">
        <f t="shared" si="1"/>
        <v>0</v>
      </c>
    </row>
    <row r="30" spans="1:7" s="148" customFormat="1" ht="25.5">
      <c r="A30" s="146" t="s">
        <v>756</v>
      </c>
      <c r="B30" s="146" t="s">
        <v>856</v>
      </c>
      <c r="C30" s="146" t="s">
        <v>857</v>
      </c>
      <c r="D30" s="147" t="s">
        <v>330</v>
      </c>
      <c r="E30" s="147">
        <v>50</v>
      </c>
      <c r="F30" s="103"/>
      <c r="G30" s="137">
        <f t="shared" si="1"/>
        <v>0</v>
      </c>
    </row>
    <row r="31" spans="1:7" s="148" customFormat="1" ht="51">
      <c r="A31" s="146" t="s">
        <v>757</v>
      </c>
      <c r="B31" s="146" t="s">
        <v>858</v>
      </c>
      <c r="C31" s="146" t="s">
        <v>859</v>
      </c>
      <c r="D31" s="147" t="s">
        <v>177</v>
      </c>
      <c r="E31" s="147">
        <v>75</v>
      </c>
      <c r="F31" s="103"/>
      <c r="G31" s="137">
        <f t="shared" si="1"/>
        <v>0</v>
      </c>
    </row>
    <row r="32" spans="1:7" s="148" customFormat="1" ht="38.25">
      <c r="A32" s="146" t="s">
        <v>813</v>
      </c>
      <c r="B32" s="146" t="s">
        <v>860</v>
      </c>
      <c r="C32" s="146" t="s">
        <v>861</v>
      </c>
      <c r="D32" s="147" t="s">
        <v>177</v>
      </c>
      <c r="E32" s="147">
        <v>130</v>
      </c>
      <c r="F32" s="103"/>
      <c r="G32" s="137">
        <f t="shared" si="1"/>
        <v>0</v>
      </c>
    </row>
    <row r="33" spans="1:7" s="148" customFormat="1" ht="38.25">
      <c r="A33" s="146" t="s">
        <v>816</v>
      </c>
      <c r="B33" s="146" t="s">
        <v>860</v>
      </c>
      <c r="C33" s="146" t="s">
        <v>862</v>
      </c>
      <c r="D33" s="147" t="s">
        <v>177</v>
      </c>
      <c r="E33" s="147">
        <v>27.5</v>
      </c>
      <c r="F33" s="103"/>
      <c r="G33" s="137">
        <f t="shared" si="1"/>
        <v>0</v>
      </c>
    </row>
    <row r="34" spans="1:7" s="148" customFormat="1" ht="51">
      <c r="A34" s="146" t="s">
        <v>819</v>
      </c>
      <c r="B34" s="146" t="s">
        <v>863</v>
      </c>
      <c r="C34" s="146" t="s">
        <v>864</v>
      </c>
      <c r="D34" s="147" t="s">
        <v>177</v>
      </c>
      <c r="E34" s="147">
        <v>125</v>
      </c>
      <c r="F34" s="103"/>
      <c r="G34" s="137">
        <f t="shared" si="1"/>
        <v>0</v>
      </c>
    </row>
    <row r="35" spans="1:7" s="148" customFormat="1" ht="38.25">
      <c r="A35" s="146" t="s">
        <v>820</v>
      </c>
      <c r="B35" s="146" t="s">
        <v>865</v>
      </c>
      <c r="C35" s="146" t="s">
        <v>866</v>
      </c>
      <c r="D35" s="147" t="s">
        <v>177</v>
      </c>
      <c r="E35" s="147">
        <v>125</v>
      </c>
      <c r="F35" s="103"/>
      <c r="G35" s="137">
        <f t="shared" si="1"/>
        <v>0</v>
      </c>
    </row>
    <row r="36" spans="5:7" s="55" customFormat="1" ht="18">
      <c r="E36" s="129" t="s">
        <v>682</v>
      </c>
      <c r="F36" s="138"/>
      <c r="G36" s="138">
        <f>F11+F4</f>
        <v>0</v>
      </c>
    </row>
  </sheetData>
  <sheetProtection password="CA71" sheet="1" objects="1" scenarios="1"/>
  <mergeCells count="11">
    <mergeCell ref="B11:E11"/>
    <mergeCell ref="F11:G11"/>
    <mergeCell ref="B4:E4"/>
    <mergeCell ref="F4:G4"/>
    <mergeCell ref="A1:G1"/>
    <mergeCell ref="A2:A3"/>
    <mergeCell ref="B2:B3"/>
    <mergeCell ref="C2:C3"/>
    <mergeCell ref="D2:D3"/>
    <mergeCell ref="E2:E3"/>
    <mergeCell ref="F2:G2"/>
  </mergeCells>
  <printOptions/>
  <pageMargins left="0.25" right="0.35" top="0.45" bottom="2.09" header="0.32" footer="0.5"/>
  <pageSetup fitToHeight="5" fitToWidth="1" horizontalDpi="600" verticalDpi="600" orientation="portrait" paperSize="9" r:id="rId3"/>
  <headerFooter alignWithMargins="0">
    <oddFooter>&amp;L&amp;A&amp;RStr. ...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7">
    <pageSetUpPr fitToPage="1"/>
  </sheetPr>
  <dimension ref="A1:G41"/>
  <sheetViews>
    <sheetView workbookViewId="0" topLeftCell="A1">
      <selection activeCell="A1" sqref="A1:G41"/>
    </sheetView>
  </sheetViews>
  <sheetFormatPr defaultColWidth="9.140625" defaultRowHeight="12.75"/>
  <cols>
    <col min="1" max="1" width="6.7109375" style="0" customWidth="1"/>
    <col min="2" max="2" width="12.421875" style="0" customWidth="1"/>
    <col min="3" max="3" width="38.421875" style="0" customWidth="1"/>
    <col min="4" max="4" width="9.140625" style="153" customWidth="1"/>
    <col min="6" max="6" width="11.00390625" style="0" customWidth="1"/>
    <col min="7" max="7" width="15.00390625" style="0" customWidth="1"/>
  </cols>
  <sheetData>
    <row r="1" spans="1:7" ht="60" customHeight="1">
      <c r="A1" s="250" t="s">
        <v>867</v>
      </c>
      <c r="B1" s="250"/>
      <c r="C1" s="250"/>
      <c r="D1" s="250"/>
      <c r="E1" s="250"/>
      <c r="F1" s="250"/>
      <c r="G1" s="250"/>
    </row>
    <row r="2" spans="1:7" ht="12.75">
      <c r="A2" s="210" t="s">
        <v>72</v>
      </c>
      <c r="B2" s="251" t="s">
        <v>100</v>
      </c>
      <c r="C2" s="251" t="s">
        <v>101</v>
      </c>
      <c r="D2" s="207" t="s">
        <v>102</v>
      </c>
      <c r="E2" s="251" t="s">
        <v>103</v>
      </c>
      <c r="F2" s="207" t="str">
        <f>'w m gr 1'!F2:G2</f>
        <v>nazwa firmy</v>
      </c>
      <c r="G2" s="207"/>
    </row>
    <row r="3" spans="1:7" ht="12.75">
      <c r="A3" s="210"/>
      <c r="B3" s="251"/>
      <c r="C3" s="251"/>
      <c r="D3" s="207"/>
      <c r="E3" s="251"/>
      <c r="F3" s="33" t="s">
        <v>97</v>
      </c>
      <c r="G3" s="33" t="s">
        <v>98</v>
      </c>
    </row>
    <row r="4" spans="1:7" s="53" customFormat="1" ht="18">
      <c r="A4" s="151">
        <v>1</v>
      </c>
      <c r="B4" s="252" t="s">
        <v>265</v>
      </c>
      <c r="C4" s="252"/>
      <c r="D4" s="252"/>
      <c r="E4" s="252"/>
      <c r="F4" s="249">
        <f>SUM(G5:G17)</f>
        <v>0</v>
      </c>
      <c r="G4" s="249"/>
    </row>
    <row r="5" spans="1:7" ht="25.5">
      <c r="A5" s="147" t="s">
        <v>105</v>
      </c>
      <c r="B5" s="152" t="s">
        <v>868</v>
      </c>
      <c r="C5" s="152" t="s">
        <v>869</v>
      </c>
      <c r="D5" s="147" t="s">
        <v>685</v>
      </c>
      <c r="E5" s="152">
        <v>32</v>
      </c>
      <c r="F5" s="103"/>
      <c r="G5" s="137">
        <f aca="true" t="shared" si="0" ref="G5:G17">F5*E5</f>
        <v>0</v>
      </c>
    </row>
    <row r="6" spans="1:7" ht="25.5">
      <c r="A6" s="147" t="s">
        <v>110</v>
      </c>
      <c r="B6" s="152" t="s">
        <v>871</v>
      </c>
      <c r="C6" s="152" t="s">
        <v>872</v>
      </c>
      <c r="D6" s="147" t="s">
        <v>330</v>
      </c>
      <c r="E6" s="152">
        <v>16</v>
      </c>
      <c r="F6" s="103"/>
      <c r="G6" s="137">
        <f t="shared" si="0"/>
        <v>0</v>
      </c>
    </row>
    <row r="7" spans="1:7" ht="25.5">
      <c r="A7" s="147" t="s">
        <v>113</v>
      </c>
      <c r="B7" s="152" t="s">
        <v>873</v>
      </c>
      <c r="C7" s="152" t="s">
        <v>874</v>
      </c>
      <c r="D7" s="147" t="s">
        <v>330</v>
      </c>
      <c r="E7" s="152">
        <v>32</v>
      </c>
      <c r="F7" s="103"/>
      <c r="G7" s="137">
        <f t="shared" si="0"/>
        <v>0</v>
      </c>
    </row>
    <row r="8" spans="1:7" ht="25.5">
      <c r="A8" s="147" t="s">
        <v>116</v>
      </c>
      <c r="B8" s="152" t="s">
        <v>826</v>
      </c>
      <c r="C8" s="152" t="s">
        <v>875</v>
      </c>
      <c r="D8" s="147" t="s">
        <v>152</v>
      </c>
      <c r="E8" s="152">
        <v>320</v>
      </c>
      <c r="F8" s="103"/>
      <c r="G8" s="137">
        <f t="shared" si="0"/>
        <v>0</v>
      </c>
    </row>
    <row r="9" spans="1:7" ht="25.5">
      <c r="A9" s="147" t="s">
        <v>120</v>
      </c>
      <c r="B9" s="152" t="s">
        <v>876</v>
      </c>
      <c r="C9" s="152" t="s">
        <v>877</v>
      </c>
      <c r="D9" s="147" t="s">
        <v>152</v>
      </c>
      <c r="E9" s="152">
        <v>160</v>
      </c>
      <c r="F9" s="103"/>
      <c r="G9" s="137">
        <f t="shared" si="0"/>
        <v>0</v>
      </c>
    </row>
    <row r="10" spans="1:7" ht="25.5">
      <c r="A10" s="147" t="s">
        <v>123</v>
      </c>
      <c r="B10" s="152" t="s">
        <v>824</v>
      </c>
      <c r="C10" s="152" t="s">
        <v>0</v>
      </c>
      <c r="D10" s="147" t="s">
        <v>152</v>
      </c>
      <c r="E10" s="152">
        <v>96</v>
      </c>
      <c r="F10" s="103"/>
      <c r="G10" s="137">
        <f t="shared" si="0"/>
        <v>0</v>
      </c>
    </row>
    <row r="11" spans="1:7" ht="25.5">
      <c r="A11" s="147" t="s">
        <v>126</v>
      </c>
      <c r="B11" s="152" t="s">
        <v>828</v>
      </c>
      <c r="C11" s="152" t="s">
        <v>1</v>
      </c>
      <c r="D11" s="147" t="s">
        <v>330</v>
      </c>
      <c r="E11" s="152">
        <v>96</v>
      </c>
      <c r="F11" s="103"/>
      <c r="G11" s="137">
        <f t="shared" si="0"/>
        <v>0</v>
      </c>
    </row>
    <row r="12" spans="1:7" ht="25.5">
      <c r="A12" s="147" t="s">
        <v>129</v>
      </c>
      <c r="B12" s="152" t="s">
        <v>828</v>
      </c>
      <c r="C12" s="152" t="s">
        <v>2</v>
      </c>
      <c r="D12" s="147" t="s">
        <v>330</v>
      </c>
      <c r="E12" s="152">
        <v>96</v>
      </c>
      <c r="F12" s="103"/>
      <c r="G12" s="137">
        <f t="shared" si="0"/>
        <v>0</v>
      </c>
    </row>
    <row r="13" spans="1:7" ht="25.5">
      <c r="A13" s="147" t="s">
        <v>3</v>
      </c>
      <c r="B13" s="152" t="s">
        <v>828</v>
      </c>
      <c r="C13" s="152" t="s">
        <v>4</v>
      </c>
      <c r="D13" s="147" t="s">
        <v>330</v>
      </c>
      <c r="E13" s="152">
        <v>32</v>
      </c>
      <c r="F13" s="103"/>
      <c r="G13" s="137">
        <f t="shared" si="0"/>
        <v>0</v>
      </c>
    </row>
    <row r="14" spans="1:7" ht="25.5">
      <c r="A14" s="147" t="s">
        <v>5</v>
      </c>
      <c r="B14" s="152" t="s">
        <v>828</v>
      </c>
      <c r="C14" s="152" t="s">
        <v>6</v>
      </c>
      <c r="D14" s="147" t="s">
        <v>330</v>
      </c>
      <c r="E14" s="152">
        <v>32</v>
      </c>
      <c r="F14" s="103"/>
      <c r="G14" s="137">
        <f t="shared" si="0"/>
        <v>0</v>
      </c>
    </row>
    <row r="15" spans="1:7" ht="25.5">
      <c r="A15" s="147" t="s">
        <v>7</v>
      </c>
      <c r="B15" s="152" t="s">
        <v>828</v>
      </c>
      <c r="C15" s="152" t="s">
        <v>8</v>
      </c>
      <c r="D15" s="147" t="s">
        <v>330</v>
      </c>
      <c r="E15" s="152">
        <v>32</v>
      </c>
      <c r="F15" s="103"/>
      <c r="G15" s="137">
        <f t="shared" si="0"/>
        <v>0</v>
      </c>
    </row>
    <row r="16" spans="1:7" ht="25.5">
      <c r="A16" s="147" t="s">
        <v>9</v>
      </c>
      <c r="B16" s="152" t="s">
        <v>828</v>
      </c>
      <c r="C16" s="152" t="s">
        <v>10</v>
      </c>
      <c r="D16" s="147" t="s">
        <v>330</v>
      </c>
      <c r="E16" s="152">
        <v>32</v>
      </c>
      <c r="F16" s="103"/>
      <c r="G16" s="137">
        <f t="shared" si="0"/>
        <v>0</v>
      </c>
    </row>
    <row r="17" spans="1:7" ht="25.5">
      <c r="A17" s="147" t="s">
        <v>11</v>
      </c>
      <c r="B17" s="152" t="s">
        <v>831</v>
      </c>
      <c r="C17" s="152" t="s">
        <v>12</v>
      </c>
      <c r="D17" s="147" t="s">
        <v>330</v>
      </c>
      <c r="E17" s="152">
        <v>32</v>
      </c>
      <c r="F17" s="103"/>
      <c r="G17" s="137">
        <f t="shared" si="0"/>
        <v>0</v>
      </c>
    </row>
    <row r="18" spans="1:7" s="53" customFormat="1" ht="18">
      <c r="A18" s="151">
        <v>2</v>
      </c>
      <c r="B18" s="252" t="s">
        <v>289</v>
      </c>
      <c r="C18" s="252"/>
      <c r="D18" s="252"/>
      <c r="E18" s="252"/>
      <c r="F18" s="249">
        <f>SUM(G19:G40)</f>
        <v>0</v>
      </c>
      <c r="G18" s="249"/>
    </row>
    <row r="19" spans="1:7" ht="51">
      <c r="A19" s="147" t="s">
        <v>149</v>
      </c>
      <c r="B19" s="152" t="s">
        <v>833</v>
      </c>
      <c r="C19" s="152" t="s">
        <v>13</v>
      </c>
      <c r="D19" s="147" t="s">
        <v>152</v>
      </c>
      <c r="E19" s="152">
        <v>128</v>
      </c>
      <c r="F19" s="103"/>
      <c r="G19" s="137">
        <f aca="true" t="shared" si="1" ref="G19:G40">F19*E19</f>
        <v>0</v>
      </c>
    </row>
    <row r="20" spans="1:7" ht="51">
      <c r="A20" s="147" t="s">
        <v>153</v>
      </c>
      <c r="B20" s="152" t="s">
        <v>835</v>
      </c>
      <c r="C20" s="152" t="s">
        <v>14</v>
      </c>
      <c r="D20" s="147" t="s">
        <v>152</v>
      </c>
      <c r="E20" s="152">
        <v>192</v>
      </c>
      <c r="F20" s="103"/>
      <c r="G20" s="137">
        <f t="shared" si="1"/>
        <v>0</v>
      </c>
    </row>
    <row r="21" spans="1:7" ht="25.5">
      <c r="A21" s="147" t="s">
        <v>156</v>
      </c>
      <c r="B21" s="152" t="s">
        <v>837</v>
      </c>
      <c r="C21" s="152" t="s">
        <v>15</v>
      </c>
      <c r="D21" s="147" t="s">
        <v>686</v>
      </c>
      <c r="E21" s="152">
        <v>32</v>
      </c>
      <c r="F21" s="103"/>
      <c r="G21" s="137">
        <f t="shared" si="1"/>
        <v>0</v>
      </c>
    </row>
    <row r="22" spans="1:7" ht="25.5">
      <c r="A22" s="147" t="s">
        <v>157</v>
      </c>
      <c r="B22" s="152" t="s">
        <v>784</v>
      </c>
      <c r="C22" s="152" t="s">
        <v>16</v>
      </c>
      <c r="D22" s="147" t="s">
        <v>686</v>
      </c>
      <c r="E22" s="152">
        <v>32</v>
      </c>
      <c r="F22" s="103"/>
      <c r="G22" s="137">
        <f t="shared" si="1"/>
        <v>0</v>
      </c>
    </row>
    <row r="23" spans="1:7" ht="25.5">
      <c r="A23" s="147" t="s">
        <v>160</v>
      </c>
      <c r="B23" s="152" t="s">
        <v>790</v>
      </c>
      <c r="C23" s="152" t="s">
        <v>17</v>
      </c>
      <c r="D23" s="147" t="s">
        <v>330</v>
      </c>
      <c r="E23" s="152">
        <v>32</v>
      </c>
      <c r="F23" s="103"/>
      <c r="G23" s="137">
        <f t="shared" si="1"/>
        <v>0</v>
      </c>
    </row>
    <row r="24" spans="1:7" ht="25.5">
      <c r="A24" s="147" t="s">
        <v>163</v>
      </c>
      <c r="B24" s="152" t="s">
        <v>792</v>
      </c>
      <c r="C24" s="152" t="s">
        <v>18</v>
      </c>
      <c r="D24" s="147" t="s">
        <v>330</v>
      </c>
      <c r="E24" s="152">
        <v>32</v>
      </c>
      <c r="F24" s="103"/>
      <c r="G24" s="137">
        <f t="shared" si="1"/>
        <v>0</v>
      </c>
    </row>
    <row r="25" spans="1:7" ht="25.5">
      <c r="A25" s="147" t="s">
        <v>166</v>
      </c>
      <c r="B25" s="152" t="s">
        <v>842</v>
      </c>
      <c r="C25" s="155" t="s">
        <v>179</v>
      </c>
      <c r="D25" s="147" t="s">
        <v>330</v>
      </c>
      <c r="E25" s="152">
        <v>3</v>
      </c>
      <c r="F25" s="103"/>
      <c r="G25" s="137">
        <f t="shared" si="1"/>
        <v>0</v>
      </c>
    </row>
    <row r="26" spans="1:7" ht="25.5">
      <c r="A26" s="147" t="s">
        <v>182</v>
      </c>
      <c r="B26" s="152" t="s">
        <v>842</v>
      </c>
      <c r="C26" s="155" t="s">
        <v>180</v>
      </c>
      <c r="D26" s="147" t="s">
        <v>330</v>
      </c>
      <c r="E26" s="152">
        <v>11</v>
      </c>
      <c r="F26" s="103"/>
      <c r="G26" s="137">
        <f t="shared" si="1"/>
        <v>0</v>
      </c>
    </row>
    <row r="27" spans="1:7" ht="25.5">
      <c r="A27" s="147" t="s">
        <v>183</v>
      </c>
      <c r="B27" s="152" t="s">
        <v>842</v>
      </c>
      <c r="C27" s="155" t="s">
        <v>181</v>
      </c>
      <c r="D27" s="147" t="s">
        <v>330</v>
      </c>
      <c r="E27" s="152">
        <v>2</v>
      </c>
      <c r="F27" s="103"/>
      <c r="G27" s="137">
        <f t="shared" si="1"/>
        <v>0</v>
      </c>
    </row>
    <row r="28" spans="1:7" ht="25.5">
      <c r="A28" s="147" t="s">
        <v>186</v>
      </c>
      <c r="B28" s="152" t="s">
        <v>19</v>
      </c>
      <c r="C28" s="152" t="s">
        <v>20</v>
      </c>
      <c r="D28" s="147" t="s">
        <v>152</v>
      </c>
      <c r="E28" s="152">
        <v>32</v>
      </c>
      <c r="F28" s="103"/>
      <c r="G28" s="137">
        <f t="shared" si="1"/>
        <v>0</v>
      </c>
    </row>
    <row r="29" spans="1:7" ht="25.5">
      <c r="A29" s="147" t="s">
        <v>755</v>
      </c>
      <c r="B29" s="152" t="s">
        <v>845</v>
      </c>
      <c r="C29" s="152" t="s">
        <v>21</v>
      </c>
      <c r="D29" s="147" t="s">
        <v>330</v>
      </c>
      <c r="E29" s="152">
        <v>32</v>
      </c>
      <c r="F29" s="103"/>
      <c r="G29" s="137">
        <f t="shared" si="1"/>
        <v>0</v>
      </c>
    </row>
    <row r="30" spans="1:7" ht="25.5">
      <c r="A30" s="147" t="s">
        <v>756</v>
      </c>
      <c r="B30" s="152" t="s">
        <v>847</v>
      </c>
      <c r="C30" s="152" t="s">
        <v>22</v>
      </c>
      <c r="D30" s="147" t="s">
        <v>330</v>
      </c>
      <c r="E30" s="152">
        <v>32</v>
      </c>
      <c r="F30" s="103"/>
      <c r="G30" s="137">
        <f t="shared" si="1"/>
        <v>0</v>
      </c>
    </row>
    <row r="31" spans="1:7" ht="25.5">
      <c r="A31" s="147" t="s">
        <v>757</v>
      </c>
      <c r="B31" s="152" t="s">
        <v>849</v>
      </c>
      <c r="C31" s="152" t="s">
        <v>747</v>
      </c>
      <c r="D31" s="147" t="s">
        <v>330</v>
      </c>
      <c r="E31" s="152">
        <v>32</v>
      </c>
      <c r="F31" s="103"/>
      <c r="G31" s="137">
        <f t="shared" si="1"/>
        <v>0</v>
      </c>
    </row>
    <row r="32" spans="1:7" ht="25.5">
      <c r="A32" s="147" t="s">
        <v>813</v>
      </c>
      <c r="B32" s="152" t="s">
        <v>850</v>
      </c>
      <c r="C32" s="152" t="s">
        <v>23</v>
      </c>
      <c r="D32" s="147" t="s">
        <v>330</v>
      </c>
      <c r="E32" s="152">
        <v>16</v>
      </c>
      <c r="F32" s="103"/>
      <c r="G32" s="137">
        <f t="shared" si="1"/>
        <v>0</v>
      </c>
    </row>
    <row r="33" spans="1:7" ht="25.5">
      <c r="A33" s="147" t="s">
        <v>816</v>
      </c>
      <c r="B33" s="152" t="s">
        <v>852</v>
      </c>
      <c r="C33" s="152" t="s">
        <v>24</v>
      </c>
      <c r="D33" s="147" t="s">
        <v>330</v>
      </c>
      <c r="E33" s="152">
        <v>32</v>
      </c>
      <c r="F33" s="103"/>
      <c r="G33" s="137">
        <f t="shared" si="1"/>
        <v>0</v>
      </c>
    </row>
    <row r="34" spans="1:7" ht="25.5">
      <c r="A34" s="147" t="s">
        <v>819</v>
      </c>
      <c r="B34" s="152" t="s">
        <v>854</v>
      </c>
      <c r="C34" s="152" t="s">
        <v>25</v>
      </c>
      <c r="D34" s="147" t="s">
        <v>330</v>
      </c>
      <c r="E34" s="152">
        <v>32</v>
      </c>
      <c r="F34" s="103"/>
      <c r="G34" s="137">
        <f t="shared" si="1"/>
        <v>0</v>
      </c>
    </row>
    <row r="35" spans="1:7" ht="25.5">
      <c r="A35" s="147" t="s">
        <v>820</v>
      </c>
      <c r="B35" s="152" t="s">
        <v>856</v>
      </c>
      <c r="C35" s="152" t="s">
        <v>26</v>
      </c>
      <c r="D35" s="147" t="s">
        <v>330</v>
      </c>
      <c r="E35" s="152">
        <v>32</v>
      </c>
      <c r="F35" s="103"/>
      <c r="G35" s="137">
        <f t="shared" si="1"/>
        <v>0</v>
      </c>
    </row>
    <row r="36" spans="1:7" ht="38.25">
      <c r="A36" s="147" t="s">
        <v>27</v>
      </c>
      <c r="B36" s="152" t="s">
        <v>858</v>
      </c>
      <c r="C36" s="152" t="s">
        <v>28</v>
      </c>
      <c r="D36" s="147" t="s">
        <v>177</v>
      </c>
      <c r="E36" s="152">
        <v>48</v>
      </c>
      <c r="F36" s="103"/>
      <c r="G36" s="137">
        <f t="shared" si="1"/>
        <v>0</v>
      </c>
    </row>
    <row r="37" spans="1:7" ht="51">
      <c r="A37" s="147" t="s">
        <v>29</v>
      </c>
      <c r="B37" s="152" t="s">
        <v>860</v>
      </c>
      <c r="C37" s="152" t="s">
        <v>30</v>
      </c>
      <c r="D37" s="147" t="s">
        <v>177</v>
      </c>
      <c r="E37" s="152">
        <v>83.2</v>
      </c>
      <c r="F37" s="103"/>
      <c r="G37" s="137">
        <f t="shared" si="1"/>
        <v>0</v>
      </c>
    </row>
    <row r="38" spans="1:7" ht="51">
      <c r="A38" s="147" t="s">
        <v>31</v>
      </c>
      <c r="B38" s="152" t="s">
        <v>860</v>
      </c>
      <c r="C38" s="152" t="s">
        <v>32</v>
      </c>
      <c r="D38" s="147" t="s">
        <v>177</v>
      </c>
      <c r="E38" s="152">
        <v>17.6</v>
      </c>
      <c r="F38" s="103"/>
      <c r="G38" s="137">
        <f t="shared" si="1"/>
        <v>0</v>
      </c>
    </row>
    <row r="39" spans="1:7" ht="51">
      <c r="A39" s="147" t="s">
        <v>33</v>
      </c>
      <c r="B39" s="152" t="s">
        <v>863</v>
      </c>
      <c r="C39" s="152" t="s">
        <v>34</v>
      </c>
      <c r="D39" s="147" t="s">
        <v>177</v>
      </c>
      <c r="E39" s="152">
        <v>80</v>
      </c>
      <c r="F39" s="103"/>
      <c r="G39" s="137">
        <f t="shared" si="1"/>
        <v>0</v>
      </c>
    </row>
    <row r="40" spans="1:7" ht="38.25">
      <c r="A40" s="147" t="s">
        <v>35</v>
      </c>
      <c r="B40" s="152" t="s">
        <v>865</v>
      </c>
      <c r="C40" s="152" t="s">
        <v>36</v>
      </c>
      <c r="D40" s="147" t="s">
        <v>177</v>
      </c>
      <c r="E40" s="152">
        <v>80</v>
      </c>
      <c r="F40" s="103"/>
      <c r="G40" s="137">
        <f t="shared" si="1"/>
        <v>0</v>
      </c>
    </row>
    <row r="41" spans="1:7" s="59" customFormat="1" ht="18">
      <c r="A41" s="56"/>
      <c r="B41" s="57"/>
      <c r="C41" s="58"/>
      <c r="D41" s="56"/>
      <c r="E41" s="129" t="s">
        <v>682</v>
      </c>
      <c r="F41" s="150"/>
      <c r="G41" s="150">
        <f>F18+F4</f>
        <v>0</v>
      </c>
    </row>
  </sheetData>
  <sheetProtection password="CA71" sheet="1" objects="1" scenarios="1"/>
  <mergeCells count="11">
    <mergeCell ref="B18:E18"/>
    <mergeCell ref="F18:G18"/>
    <mergeCell ref="A2:A3"/>
    <mergeCell ref="B4:E4"/>
    <mergeCell ref="F4:G4"/>
    <mergeCell ref="A1:G1"/>
    <mergeCell ref="B2:B3"/>
    <mergeCell ref="C2:C3"/>
    <mergeCell ref="D2:D3"/>
    <mergeCell ref="E2:E3"/>
    <mergeCell ref="F2:G2"/>
  </mergeCells>
  <printOptions/>
  <pageMargins left="0.3" right="0.44" top="0.45" bottom="2.34" header="0.35" footer="0.5"/>
  <pageSetup fitToHeight="4" fitToWidth="1" horizontalDpi="600" verticalDpi="600" orientation="portrait" paperSize="9" scale="96" r:id="rId3"/>
  <headerFooter alignWithMargins="0">
    <oddFooter>&amp;L&amp;A&amp;RStr....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>
    <pageSetUpPr fitToPage="1"/>
  </sheetPr>
  <dimension ref="A1:G39"/>
  <sheetViews>
    <sheetView workbookViewId="0" topLeftCell="A1">
      <selection activeCell="F2" sqref="F2:G2"/>
    </sheetView>
  </sheetViews>
  <sheetFormatPr defaultColWidth="9.140625" defaultRowHeight="12.75"/>
  <cols>
    <col min="1" max="1" width="5.8515625" style="0" customWidth="1"/>
    <col min="2" max="2" width="8.8515625" style="0" customWidth="1"/>
    <col min="3" max="3" width="40.00390625" style="0" customWidth="1"/>
    <col min="5" max="5" width="7.28125" style="0" bestFit="1" customWidth="1"/>
    <col min="6" max="6" width="11.140625" style="0" customWidth="1"/>
    <col min="7" max="7" width="15.28125" style="0" customWidth="1"/>
  </cols>
  <sheetData>
    <row r="1" spans="1:7" ht="43.5" customHeight="1">
      <c r="A1" s="208" t="s">
        <v>77</v>
      </c>
      <c r="B1" s="208"/>
      <c r="C1" s="208"/>
      <c r="D1" s="208"/>
      <c r="E1" s="208"/>
      <c r="F1" s="208"/>
      <c r="G1" s="208"/>
    </row>
    <row r="2" spans="1:7" ht="25.5">
      <c r="A2" s="221" t="s">
        <v>72</v>
      </c>
      <c r="B2" s="15" t="s">
        <v>100</v>
      </c>
      <c r="C2" s="15" t="s">
        <v>101</v>
      </c>
      <c r="D2" s="15" t="s">
        <v>102</v>
      </c>
      <c r="E2" s="15" t="s">
        <v>103</v>
      </c>
      <c r="F2" s="207" t="str">
        <f>'w m gr 2'!F2:G2</f>
        <v>nazwa firmy</v>
      </c>
      <c r="G2" s="207"/>
    </row>
    <row r="3" spans="1:7" ht="12.75">
      <c r="A3" s="222"/>
      <c r="B3" s="21"/>
      <c r="C3" s="21"/>
      <c r="D3" s="21"/>
      <c r="E3" s="21"/>
      <c r="F3" s="33" t="s">
        <v>97</v>
      </c>
      <c r="G3" s="33" t="s">
        <v>98</v>
      </c>
    </row>
    <row r="4" spans="1:7" s="53" customFormat="1" ht="18">
      <c r="A4" s="151">
        <v>1</v>
      </c>
      <c r="B4" s="245" t="s">
        <v>265</v>
      </c>
      <c r="C4" s="246"/>
      <c r="D4" s="246"/>
      <c r="E4" s="246"/>
      <c r="F4" s="249">
        <f>SUM(G5:G17)</f>
        <v>0</v>
      </c>
      <c r="G4" s="249"/>
    </row>
    <row r="5" spans="1:7" s="148" customFormat="1" ht="38.25">
      <c r="A5" s="147" t="s">
        <v>105</v>
      </c>
      <c r="B5" s="146" t="s">
        <v>868</v>
      </c>
      <c r="C5" s="146" t="s">
        <v>37</v>
      </c>
      <c r="D5" s="147" t="s">
        <v>870</v>
      </c>
      <c r="E5" s="147">
        <v>2</v>
      </c>
      <c r="F5" s="103"/>
      <c r="G5" s="137">
        <f aca="true" t="shared" si="0" ref="G5:G17">F5*E5</f>
        <v>0</v>
      </c>
    </row>
    <row r="6" spans="1:7" s="148" customFormat="1" ht="38.25">
      <c r="A6" s="147" t="s">
        <v>110</v>
      </c>
      <c r="B6" s="146" t="s">
        <v>871</v>
      </c>
      <c r="C6" s="146" t="s">
        <v>38</v>
      </c>
      <c r="D6" s="147" t="s">
        <v>330</v>
      </c>
      <c r="E6" s="147">
        <v>1</v>
      </c>
      <c r="F6" s="103"/>
      <c r="G6" s="137">
        <f t="shared" si="0"/>
        <v>0</v>
      </c>
    </row>
    <row r="7" spans="1:7" s="148" customFormat="1" ht="38.25">
      <c r="A7" s="147" t="s">
        <v>113</v>
      </c>
      <c r="B7" s="146" t="s">
        <v>873</v>
      </c>
      <c r="C7" s="146" t="s">
        <v>39</v>
      </c>
      <c r="D7" s="147" t="s">
        <v>330</v>
      </c>
      <c r="E7" s="147">
        <v>2</v>
      </c>
      <c r="F7" s="103"/>
      <c r="G7" s="137">
        <f t="shared" si="0"/>
        <v>0</v>
      </c>
    </row>
    <row r="8" spans="1:7" s="148" customFormat="1" ht="38.25">
      <c r="A8" s="147" t="s">
        <v>116</v>
      </c>
      <c r="B8" s="146" t="s">
        <v>826</v>
      </c>
      <c r="C8" s="146" t="s">
        <v>40</v>
      </c>
      <c r="D8" s="147" t="s">
        <v>152</v>
      </c>
      <c r="E8" s="147">
        <v>20</v>
      </c>
      <c r="F8" s="103"/>
      <c r="G8" s="137">
        <f t="shared" si="0"/>
        <v>0</v>
      </c>
    </row>
    <row r="9" spans="1:7" s="148" customFormat="1" ht="38.25">
      <c r="A9" s="147" t="s">
        <v>120</v>
      </c>
      <c r="B9" s="146" t="s">
        <v>876</v>
      </c>
      <c r="C9" s="146" t="s">
        <v>41</v>
      </c>
      <c r="D9" s="147" t="s">
        <v>152</v>
      </c>
      <c r="E9" s="147">
        <v>10</v>
      </c>
      <c r="F9" s="103"/>
      <c r="G9" s="137">
        <f t="shared" si="0"/>
        <v>0</v>
      </c>
    </row>
    <row r="10" spans="1:7" s="148" customFormat="1" ht="38.25">
      <c r="A10" s="147" t="s">
        <v>123</v>
      </c>
      <c r="B10" s="146" t="s">
        <v>824</v>
      </c>
      <c r="C10" s="146" t="s">
        <v>42</v>
      </c>
      <c r="D10" s="147" t="s">
        <v>152</v>
      </c>
      <c r="E10" s="147">
        <v>6</v>
      </c>
      <c r="F10" s="103"/>
      <c r="G10" s="137">
        <f t="shared" si="0"/>
        <v>0</v>
      </c>
    </row>
    <row r="11" spans="1:7" s="148" customFormat="1" ht="38.25">
      <c r="A11" s="147" t="s">
        <v>126</v>
      </c>
      <c r="B11" s="146" t="s">
        <v>828</v>
      </c>
      <c r="C11" s="146" t="s">
        <v>43</v>
      </c>
      <c r="D11" s="147" t="s">
        <v>330</v>
      </c>
      <c r="E11" s="147">
        <v>6</v>
      </c>
      <c r="F11" s="103"/>
      <c r="G11" s="137">
        <f t="shared" si="0"/>
        <v>0</v>
      </c>
    </row>
    <row r="12" spans="1:7" s="148" customFormat="1" ht="38.25">
      <c r="A12" s="147" t="s">
        <v>129</v>
      </c>
      <c r="B12" s="146" t="s">
        <v>828</v>
      </c>
      <c r="C12" s="146" t="s">
        <v>44</v>
      </c>
      <c r="D12" s="147" t="s">
        <v>330</v>
      </c>
      <c r="E12" s="147">
        <v>6</v>
      </c>
      <c r="F12" s="103"/>
      <c r="G12" s="137">
        <f t="shared" si="0"/>
        <v>0</v>
      </c>
    </row>
    <row r="13" spans="1:7" s="148" customFormat="1" ht="38.25">
      <c r="A13" s="147" t="s">
        <v>3</v>
      </c>
      <c r="B13" s="146" t="s">
        <v>828</v>
      </c>
      <c r="C13" s="146" t="s">
        <v>45</v>
      </c>
      <c r="D13" s="147" t="s">
        <v>330</v>
      </c>
      <c r="E13" s="147">
        <v>2</v>
      </c>
      <c r="F13" s="103"/>
      <c r="G13" s="137">
        <f t="shared" si="0"/>
        <v>0</v>
      </c>
    </row>
    <row r="14" spans="1:7" s="148" customFormat="1" ht="38.25">
      <c r="A14" s="147" t="s">
        <v>5</v>
      </c>
      <c r="B14" s="146" t="s">
        <v>828</v>
      </c>
      <c r="C14" s="146" t="s">
        <v>46</v>
      </c>
      <c r="D14" s="147" t="s">
        <v>330</v>
      </c>
      <c r="E14" s="147">
        <v>2</v>
      </c>
      <c r="F14" s="103"/>
      <c r="G14" s="137">
        <f t="shared" si="0"/>
        <v>0</v>
      </c>
    </row>
    <row r="15" spans="1:7" s="148" customFormat="1" ht="38.25">
      <c r="A15" s="147" t="s">
        <v>7</v>
      </c>
      <c r="B15" s="146" t="s">
        <v>828</v>
      </c>
      <c r="C15" s="146" t="s">
        <v>47</v>
      </c>
      <c r="D15" s="147" t="s">
        <v>330</v>
      </c>
      <c r="E15" s="147">
        <v>2</v>
      </c>
      <c r="F15" s="103"/>
      <c r="G15" s="137">
        <f t="shared" si="0"/>
        <v>0</v>
      </c>
    </row>
    <row r="16" spans="1:7" s="148" customFormat="1" ht="38.25">
      <c r="A16" s="147" t="s">
        <v>9</v>
      </c>
      <c r="B16" s="146" t="s">
        <v>828</v>
      </c>
      <c r="C16" s="146" t="s">
        <v>48</v>
      </c>
      <c r="D16" s="147" t="s">
        <v>330</v>
      </c>
      <c r="E16" s="147">
        <v>2</v>
      </c>
      <c r="F16" s="103"/>
      <c r="G16" s="137">
        <f t="shared" si="0"/>
        <v>0</v>
      </c>
    </row>
    <row r="17" spans="1:7" s="148" customFormat="1" ht="38.25">
      <c r="A17" s="147" t="s">
        <v>11</v>
      </c>
      <c r="B17" s="146" t="s">
        <v>831</v>
      </c>
      <c r="C17" s="146" t="s">
        <v>49</v>
      </c>
      <c r="D17" s="147" t="s">
        <v>330</v>
      </c>
      <c r="E17" s="147">
        <v>2</v>
      </c>
      <c r="F17" s="103"/>
      <c r="G17" s="137">
        <f t="shared" si="0"/>
        <v>0</v>
      </c>
    </row>
    <row r="18" spans="1:7" s="53" customFormat="1" ht="18">
      <c r="A18" s="151">
        <v>2</v>
      </c>
      <c r="B18" s="245" t="s">
        <v>289</v>
      </c>
      <c r="C18" s="246"/>
      <c r="D18" s="246"/>
      <c r="E18" s="246"/>
      <c r="F18" s="249">
        <f>SUM(G19:G38)</f>
        <v>0</v>
      </c>
      <c r="G18" s="249"/>
    </row>
    <row r="19" spans="1:7" s="148" customFormat="1" ht="51">
      <c r="A19" s="147" t="s">
        <v>149</v>
      </c>
      <c r="B19" s="146" t="s">
        <v>833</v>
      </c>
      <c r="C19" s="146" t="s">
        <v>50</v>
      </c>
      <c r="D19" s="147" t="s">
        <v>152</v>
      </c>
      <c r="E19" s="147">
        <v>8</v>
      </c>
      <c r="F19" s="103"/>
      <c r="G19" s="137">
        <f aca="true" t="shared" si="1" ref="G19:G38">F19*E19</f>
        <v>0</v>
      </c>
    </row>
    <row r="20" spans="1:7" s="148" customFormat="1" ht="51">
      <c r="A20" s="147" t="s">
        <v>153</v>
      </c>
      <c r="B20" s="146" t="s">
        <v>835</v>
      </c>
      <c r="C20" s="146" t="s">
        <v>51</v>
      </c>
      <c r="D20" s="147" t="s">
        <v>152</v>
      </c>
      <c r="E20" s="147">
        <v>12</v>
      </c>
      <c r="F20" s="103"/>
      <c r="G20" s="137">
        <f t="shared" si="1"/>
        <v>0</v>
      </c>
    </row>
    <row r="21" spans="1:7" s="148" customFormat="1" ht="38.25">
      <c r="A21" s="147" t="s">
        <v>156</v>
      </c>
      <c r="B21" s="146" t="s">
        <v>837</v>
      </c>
      <c r="C21" s="146" t="s">
        <v>52</v>
      </c>
      <c r="D21" s="147" t="s">
        <v>686</v>
      </c>
      <c r="E21" s="147">
        <v>2</v>
      </c>
      <c r="F21" s="103"/>
      <c r="G21" s="137">
        <f t="shared" si="1"/>
        <v>0</v>
      </c>
    </row>
    <row r="22" spans="1:7" s="148" customFormat="1" ht="38.25">
      <c r="A22" s="147" t="s">
        <v>157</v>
      </c>
      <c r="B22" s="146" t="s">
        <v>784</v>
      </c>
      <c r="C22" s="146" t="s">
        <v>53</v>
      </c>
      <c r="D22" s="147" t="s">
        <v>686</v>
      </c>
      <c r="E22" s="147">
        <v>2</v>
      </c>
      <c r="F22" s="103"/>
      <c r="G22" s="137">
        <f t="shared" si="1"/>
        <v>0</v>
      </c>
    </row>
    <row r="23" spans="1:7" s="148" customFormat="1" ht="38.25">
      <c r="A23" s="147" t="s">
        <v>160</v>
      </c>
      <c r="B23" s="146" t="s">
        <v>790</v>
      </c>
      <c r="C23" s="146" t="s">
        <v>54</v>
      </c>
      <c r="D23" s="147" t="s">
        <v>330</v>
      </c>
      <c r="E23" s="147">
        <v>2</v>
      </c>
      <c r="F23" s="103"/>
      <c r="G23" s="137">
        <f t="shared" si="1"/>
        <v>0</v>
      </c>
    </row>
    <row r="24" spans="1:7" s="148" customFormat="1" ht="38.25">
      <c r="A24" s="147" t="s">
        <v>163</v>
      </c>
      <c r="B24" s="146" t="s">
        <v>792</v>
      </c>
      <c r="C24" s="146" t="s">
        <v>55</v>
      </c>
      <c r="D24" s="147" t="s">
        <v>330</v>
      </c>
      <c r="E24" s="147">
        <v>2</v>
      </c>
      <c r="F24" s="103"/>
      <c r="G24" s="137">
        <f t="shared" si="1"/>
        <v>0</v>
      </c>
    </row>
    <row r="25" spans="1:7" s="148" customFormat="1" ht="38.25">
      <c r="A25" s="147" t="s">
        <v>166</v>
      </c>
      <c r="B25" s="146" t="s">
        <v>842</v>
      </c>
      <c r="C25" s="146" t="s">
        <v>56</v>
      </c>
      <c r="D25" s="147" t="s">
        <v>330</v>
      </c>
      <c r="E25" s="147">
        <v>1</v>
      </c>
      <c r="F25" s="103"/>
      <c r="G25" s="137">
        <f t="shared" si="1"/>
        <v>0</v>
      </c>
    </row>
    <row r="26" spans="1:7" s="148" customFormat="1" ht="38.25">
      <c r="A26" s="147" t="s">
        <v>182</v>
      </c>
      <c r="B26" s="146" t="s">
        <v>19</v>
      </c>
      <c r="C26" s="146" t="s">
        <v>57</v>
      </c>
      <c r="D26" s="147" t="s">
        <v>152</v>
      </c>
      <c r="E26" s="147">
        <v>2</v>
      </c>
      <c r="F26" s="103"/>
      <c r="G26" s="137">
        <f t="shared" si="1"/>
        <v>0</v>
      </c>
    </row>
    <row r="27" spans="1:7" s="148" customFormat="1" ht="38.25">
      <c r="A27" s="147" t="s">
        <v>183</v>
      </c>
      <c r="B27" s="146" t="s">
        <v>845</v>
      </c>
      <c r="C27" s="146" t="s">
        <v>58</v>
      </c>
      <c r="D27" s="147" t="s">
        <v>330</v>
      </c>
      <c r="E27" s="147">
        <v>2</v>
      </c>
      <c r="F27" s="103"/>
      <c r="G27" s="137">
        <f t="shared" si="1"/>
        <v>0</v>
      </c>
    </row>
    <row r="28" spans="1:7" s="148" customFormat="1" ht="38.25">
      <c r="A28" s="147" t="s">
        <v>186</v>
      </c>
      <c r="B28" s="146" t="s">
        <v>847</v>
      </c>
      <c r="C28" s="146" t="s">
        <v>59</v>
      </c>
      <c r="D28" s="147" t="s">
        <v>330</v>
      </c>
      <c r="E28" s="147">
        <v>2</v>
      </c>
      <c r="F28" s="103"/>
      <c r="G28" s="137">
        <f t="shared" si="1"/>
        <v>0</v>
      </c>
    </row>
    <row r="29" spans="1:7" s="148" customFormat="1" ht="38.25">
      <c r="A29" s="147" t="s">
        <v>755</v>
      </c>
      <c r="B29" s="146" t="s">
        <v>849</v>
      </c>
      <c r="C29" s="146" t="s">
        <v>60</v>
      </c>
      <c r="D29" s="147" t="s">
        <v>330</v>
      </c>
      <c r="E29" s="147">
        <v>2</v>
      </c>
      <c r="F29" s="103"/>
      <c r="G29" s="137">
        <f t="shared" si="1"/>
        <v>0</v>
      </c>
    </row>
    <row r="30" spans="1:7" s="148" customFormat="1" ht="38.25">
      <c r="A30" s="147" t="s">
        <v>756</v>
      </c>
      <c r="B30" s="146" t="s">
        <v>850</v>
      </c>
      <c r="C30" s="146" t="s">
        <v>61</v>
      </c>
      <c r="D30" s="147" t="s">
        <v>330</v>
      </c>
      <c r="E30" s="147">
        <v>1</v>
      </c>
      <c r="F30" s="103"/>
      <c r="G30" s="137">
        <f t="shared" si="1"/>
        <v>0</v>
      </c>
    </row>
    <row r="31" spans="1:7" s="148" customFormat="1" ht="38.25">
      <c r="A31" s="147" t="s">
        <v>757</v>
      </c>
      <c r="B31" s="146" t="s">
        <v>852</v>
      </c>
      <c r="C31" s="146" t="s">
        <v>62</v>
      </c>
      <c r="D31" s="147" t="s">
        <v>330</v>
      </c>
      <c r="E31" s="147">
        <v>2</v>
      </c>
      <c r="F31" s="103"/>
      <c r="G31" s="137">
        <f t="shared" si="1"/>
        <v>0</v>
      </c>
    </row>
    <row r="32" spans="1:7" s="148" customFormat="1" ht="38.25">
      <c r="A32" s="147" t="s">
        <v>813</v>
      </c>
      <c r="B32" s="146" t="s">
        <v>854</v>
      </c>
      <c r="C32" s="146" t="s">
        <v>63</v>
      </c>
      <c r="D32" s="147" t="s">
        <v>330</v>
      </c>
      <c r="E32" s="147">
        <v>2</v>
      </c>
      <c r="F32" s="103"/>
      <c r="G32" s="137">
        <f t="shared" si="1"/>
        <v>0</v>
      </c>
    </row>
    <row r="33" spans="1:7" s="148" customFormat="1" ht="38.25">
      <c r="A33" s="147" t="s">
        <v>816</v>
      </c>
      <c r="B33" s="146" t="s">
        <v>856</v>
      </c>
      <c r="C33" s="146" t="s">
        <v>64</v>
      </c>
      <c r="D33" s="147" t="s">
        <v>330</v>
      </c>
      <c r="E33" s="147">
        <v>2</v>
      </c>
      <c r="F33" s="103"/>
      <c r="G33" s="137">
        <f t="shared" si="1"/>
        <v>0</v>
      </c>
    </row>
    <row r="34" spans="1:7" s="148" customFormat="1" ht="38.25">
      <c r="A34" s="147" t="s">
        <v>819</v>
      </c>
      <c r="B34" s="146" t="s">
        <v>858</v>
      </c>
      <c r="C34" s="146" t="s">
        <v>65</v>
      </c>
      <c r="D34" s="147" t="s">
        <v>177</v>
      </c>
      <c r="E34" s="147">
        <v>3</v>
      </c>
      <c r="F34" s="103"/>
      <c r="G34" s="137">
        <f t="shared" si="1"/>
        <v>0</v>
      </c>
    </row>
    <row r="35" spans="1:7" s="148" customFormat="1" ht="38.25">
      <c r="A35" s="147" t="s">
        <v>820</v>
      </c>
      <c r="B35" s="146" t="s">
        <v>860</v>
      </c>
      <c r="C35" s="146" t="s">
        <v>66</v>
      </c>
      <c r="D35" s="147" t="s">
        <v>177</v>
      </c>
      <c r="E35" s="147">
        <v>5.2</v>
      </c>
      <c r="F35" s="103"/>
      <c r="G35" s="137">
        <f t="shared" si="1"/>
        <v>0</v>
      </c>
    </row>
    <row r="36" spans="1:7" s="148" customFormat="1" ht="38.25">
      <c r="A36" s="147" t="s">
        <v>27</v>
      </c>
      <c r="B36" s="146" t="s">
        <v>860</v>
      </c>
      <c r="C36" s="146" t="s">
        <v>67</v>
      </c>
      <c r="D36" s="147" t="s">
        <v>177</v>
      </c>
      <c r="E36" s="147">
        <v>1.1</v>
      </c>
      <c r="F36" s="103"/>
      <c r="G36" s="137">
        <f t="shared" si="1"/>
        <v>0</v>
      </c>
    </row>
    <row r="37" spans="1:7" s="148" customFormat="1" ht="51">
      <c r="A37" s="147" t="s">
        <v>29</v>
      </c>
      <c r="B37" s="146" t="s">
        <v>863</v>
      </c>
      <c r="C37" s="146" t="s">
        <v>68</v>
      </c>
      <c r="D37" s="147" t="s">
        <v>177</v>
      </c>
      <c r="E37" s="147">
        <v>5</v>
      </c>
      <c r="F37" s="103"/>
      <c r="G37" s="137">
        <f t="shared" si="1"/>
        <v>0</v>
      </c>
    </row>
    <row r="38" spans="1:7" s="148" customFormat="1" ht="38.25">
      <c r="A38" s="147" t="s">
        <v>31</v>
      </c>
      <c r="B38" s="146" t="s">
        <v>865</v>
      </c>
      <c r="C38" s="146" t="s">
        <v>69</v>
      </c>
      <c r="D38" s="147" t="s">
        <v>177</v>
      </c>
      <c r="E38" s="147">
        <v>5</v>
      </c>
      <c r="F38" s="103"/>
      <c r="G38" s="137">
        <f t="shared" si="1"/>
        <v>0</v>
      </c>
    </row>
    <row r="39" spans="5:7" s="55" customFormat="1" ht="18">
      <c r="E39" s="129" t="s">
        <v>682</v>
      </c>
      <c r="F39" s="138"/>
      <c r="G39" s="138">
        <f>F18+F4</f>
        <v>0</v>
      </c>
    </row>
  </sheetData>
  <sheetProtection password="CA71" sheet="1" objects="1" scenarios="1"/>
  <mergeCells count="7">
    <mergeCell ref="B18:E18"/>
    <mergeCell ref="F18:G18"/>
    <mergeCell ref="A1:G1"/>
    <mergeCell ref="F2:G2"/>
    <mergeCell ref="B4:E4"/>
    <mergeCell ref="F4:G4"/>
    <mergeCell ref="A2:A3"/>
  </mergeCells>
  <printOptions/>
  <pageMargins left="0.27" right="0.38" top="0.39" bottom="2.22" header="0.32" footer="0.5"/>
  <pageSetup fitToHeight="4" fitToWidth="1" horizontalDpi="600" verticalDpi="600" orientation="portrait" paperSize="9" r:id="rId3"/>
  <headerFooter alignWithMargins="0">
    <oddFooter>&amp;L&amp;A&amp;RStr....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9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M36"/>
  <sheetViews>
    <sheetView zoomScale="115" zoomScaleNormal="115" workbookViewId="0" topLeftCell="A20">
      <selection activeCell="A1" sqref="A1:H33"/>
    </sheetView>
  </sheetViews>
  <sheetFormatPr defaultColWidth="9.140625" defaultRowHeight="12.75"/>
  <cols>
    <col min="1" max="1" width="5.28125" style="100" bestFit="1" customWidth="1"/>
    <col min="2" max="2" width="5.7109375" style="101" customWidth="1"/>
    <col min="3" max="3" width="7.7109375" style="101" bestFit="1" customWidth="1"/>
    <col min="4" max="4" width="51.140625" style="101" customWidth="1"/>
    <col min="5" max="5" width="4.00390625" style="74" customWidth="1"/>
    <col min="6" max="6" width="7.421875" style="102" customWidth="1"/>
    <col min="7" max="7" width="13.421875" style="93" customWidth="1"/>
    <col min="8" max="8" width="15.57421875" style="93" customWidth="1"/>
    <col min="9" max="16384" width="9.140625" style="74" customWidth="1"/>
  </cols>
  <sheetData>
    <row r="1" spans="1:8" s="90" customFormat="1" ht="41.25" customHeight="1">
      <c r="A1" s="160" t="s">
        <v>75</v>
      </c>
      <c r="B1" s="160"/>
      <c r="C1" s="160"/>
      <c r="D1" s="160"/>
      <c r="E1" s="160"/>
      <c r="F1" s="160"/>
      <c r="G1" s="160"/>
      <c r="H1" s="160"/>
    </row>
    <row r="2" spans="1:8" s="91" customFormat="1" ht="15.75" customHeight="1">
      <c r="A2" s="161" t="s">
        <v>99</v>
      </c>
      <c r="B2" s="161" t="s">
        <v>100</v>
      </c>
      <c r="C2" s="161"/>
      <c r="D2" s="161" t="s">
        <v>101</v>
      </c>
      <c r="E2" s="169" t="s">
        <v>102</v>
      </c>
      <c r="F2" s="166" t="s">
        <v>103</v>
      </c>
      <c r="G2" s="164" t="str">
        <f>podsumowanie!C2</f>
        <v>nazwa firmy</v>
      </c>
      <c r="H2" s="165"/>
    </row>
    <row r="3" spans="1:8" s="93" customFormat="1" ht="13.5" customHeight="1">
      <c r="A3" s="161"/>
      <c r="B3" s="161"/>
      <c r="C3" s="161"/>
      <c r="D3" s="161"/>
      <c r="E3" s="169"/>
      <c r="F3" s="166"/>
      <c r="G3" s="92" t="s">
        <v>88</v>
      </c>
      <c r="H3" s="92" t="s">
        <v>89</v>
      </c>
    </row>
    <row r="4" spans="1:8" s="79" customFormat="1" ht="18">
      <c r="A4" s="139">
        <v>1</v>
      </c>
      <c r="B4" s="167" t="s">
        <v>104</v>
      </c>
      <c r="C4" s="168"/>
      <c r="D4" s="168"/>
      <c r="E4" s="168"/>
      <c r="F4" s="168"/>
      <c r="G4" s="162">
        <f>SUM(H5:H12)</f>
        <v>0</v>
      </c>
      <c r="H4" s="163"/>
    </row>
    <row r="5" spans="1:8" ht="33.75">
      <c r="A5" s="94" t="s">
        <v>105</v>
      </c>
      <c r="B5" s="95" t="s">
        <v>106</v>
      </c>
      <c r="C5" s="95" t="s">
        <v>107</v>
      </c>
      <c r="D5" s="95" t="s">
        <v>108</v>
      </c>
      <c r="E5" s="96" t="s">
        <v>210</v>
      </c>
      <c r="F5" s="97">
        <v>3</v>
      </c>
      <c r="G5" s="103"/>
      <c r="H5" s="89">
        <f aca="true" t="shared" si="0" ref="H5:H12">G5*F5</f>
        <v>0</v>
      </c>
    </row>
    <row r="6" spans="1:8" ht="33.75">
      <c r="A6" s="94" t="s">
        <v>110</v>
      </c>
      <c r="B6" s="95" t="s">
        <v>106</v>
      </c>
      <c r="C6" s="95" t="s">
        <v>111</v>
      </c>
      <c r="D6" s="95" t="s">
        <v>112</v>
      </c>
      <c r="E6" s="96" t="s">
        <v>210</v>
      </c>
      <c r="F6" s="97">
        <v>19.75</v>
      </c>
      <c r="G6" s="103"/>
      <c r="H6" s="89">
        <f t="shared" si="0"/>
        <v>0</v>
      </c>
    </row>
    <row r="7" spans="1:8" ht="33.75">
      <c r="A7" s="94" t="s">
        <v>113</v>
      </c>
      <c r="B7" s="95" t="s">
        <v>106</v>
      </c>
      <c r="C7" s="95" t="s">
        <v>114</v>
      </c>
      <c r="D7" s="95" t="s">
        <v>115</v>
      </c>
      <c r="E7" s="96" t="s">
        <v>210</v>
      </c>
      <c r="F7" s="97">
        <v>22.75</v>
      </c>
      <c r="G7" s="103"/>
      <c r="H7" s="89">
        <f t="shared" si="0"/>
        <v>0</v>
      </c>
    </row>
    <row r="8" spans="1:8" ht="33.75">
      <c r="A8" s="94" t="s">
        <v>116</v>
      </c>
      <c r="B8" s="95" t="s">
        <v>106</v>
      </c>
      <c r="C8" s="95" t="s">
        <v>117</v>
      </c>
      <c r="D8" s="95" t="s">
        <v>118</v>
      </c>
      <c r="E8" s="96" t="s">
        <v>119</v>
      </c>
      <c r="F8" s="97">
        <v>112.5</v>
      </c>
      <c r="G8" s="103"/>
      <c r="H8" s="89">
        <f t="shared" si="0"/>
        <v>0</v>
      </c>
    </row>
    <row r="9" spans="1:8" ht="28.5">
      <c r="A9" s="94" t="s">
        <v>120</v>
      </c>
      <c r="B9" s="95" t="s">
        <v>106</v>
      </c>
      <c r="C9" s="95" t="s">
        <v>121</v>
      </c>
      <c r="D9" s="95" t="s">
        <v>122</v>
      </c>
      <c r="E9" s="96" t="s">
        <v>211</v>
      </c>
      <c r="F9" s="97">
        <v>1383</v>
      </c>
      <c r="G9" s="103"/>
      <c r="H9" s="89">
        <f t="shared" si="0"/>
        <v>0</v>
      </c>
    </row>
    <row r="10" spans="1:8" ht="33.75">
      <c r="A10" s="94" t="s">
        <v>123</v>
      </c>
      <c r="B10" s="95" t="s">
        <v>106</v>
      </c>
      <c r="C10" s="95" t="s">
        <v>124</v>
      </c>
      <c r="D10" s="95" t="s">
        <v>125</v>
      </c>
      <c r="E10" s="96" t="s">
        <v>211</v>
      </c>
      <c r="F10" s="97">
        <v>40.5</v>
      </c>
      <c r="G10" s="103"/>
      <c r="H10" s="89">
        <f t="shared" si="0"/>
        <v>0</v>
      </c>
    </row>
    <row r="11" spans="1:8" ht="33.75">
      <c r="A11" s="94" t="s">
        <v>126</v>
      </c>
      <c r="B11" s="95" t="s">
        <v>106</v>
      </c>
      <c r="C11" s="95" t="s">
        <v>127</v>
      </c>
      <c r="D11" s="95" t="s">
        <v>128</v>
      </c>
      <c r="E11" s="96" t="s">
        <v>211</v>
      </c>
      <c r="F11" s="97">
        <v>45</v>
      </c>
      <c r="G11" s="103"/>
      <c r="H11" s="89">
        <f t="shared" si="0"/>
        <v>0</v>
      </c>
    </row>
    <row r="12" spans="1:8" ht="33.75">
      <c r="A12" s="94" t="s">
        <v>129</v>
      </c>
      <c r="B12" s="95" t="s">
        <v>106</v>
      </c>
      <c r="C12" s="95" t="s">
        <v>130</v>
      </c>
      <c r="D12" s="95" t="s">
        <v>131</v>
      </c>
      <c r="E12" s="96" t="s">
        <v>132</v>
      </c>
      <c r="F12" s="97">
        <v>25</v>
      </c>
      <c r="G12" s="103"/>
      <c r="H12" s="89">
        <f t="shared" si="0"/>
        <v>0</v>
      </c>
    </row>
    <row r="13" spans="1:8" s="79" customFormat="1" ht="18">
      <c r="A13" s="139">
        <v>2</v>
      </c>
      <c r="B13" s="167" t="s">
        <v>133</v>
      </c>
      <c r="C13" s="168"/>
      <c r="D13" s="168"/>
      <c r="E13" s="168"/>
      <c r="F13" s="168"/>
      <c r="G13" s="162">
        <f>SUM(H14:H25)</f>
        <v>0</v>
      </c>
      <c r="H13" s="163"/>
    </row>
    <row r="14" spans="1:8" ht="22.5">
      <c r="A14" s="94" t="s">
        <v>134</v>
      </c>
      <c r="B14" s="95" t="s">
        <v>135</v>
      </c>
      <c r="C14" s="95" t="s">
        <v>138</v>
      </c>
      <c r="D14" s="95" t="s">
        <v>139</v>
      </c>
      <c r="E14" s="96" t="s">
        <v>119</v>
      </c>
      <c r="F14" s="97">
        <v>100</v>
      </c>
      <c r="G14" s="103"/>
      <c r="H14" s="89">
        <f aca="true" t="shared" si="1" ref="H14:H25">G14*F14</f>
        <v>0</v>
      </c>
    </row>
    <row r="15" spans="1:8" ht="33.75">
      <c r="A15" s="94" t="s">
        <v>137</v>
      </c>
      <c r="B15" s="95" t="s">
        <v>135</v>
      </c>
      <c r="C15" s="95" t="s">
        <v>141</v>
      </c>
      <c r="D15" s="95" t="s">
        <v>142</v>
      </c>
      <c r="E15" s="96" t="s">
        <v>136</v>
      </c>
      <c r="F15" s="97">
        <v>25</v>
      </c>
      <c r="G15" s="103"/>
      <c r="H15" s="89">
        <f t="shared" si="1"/>
        <v>0</v>
      </c>
    </row>
    <row r="16" spans="1:8" ht="25.5">
      <c r="A16" s="94" t="s">
        <v>140</v>
      </c>
      <c r="B16" s="95" t="s">
        <v>135</v>
      </c>
      <c r="C16" s="95" t="s">
        <v>144</v>
      </c>
      <c r="D16" s="95" t="s">
        <v>145</v>
      </c>
      <c r="E16" s="96" t="s">
        <v>136</v>
      </c>
      <c r="F16" s="97">
        <v>25</v>
      </c>
      <c r="G16" s="103"/>
      <c r="H16" s="89">
        <f t="shared" si="1"/>
        <v>0</v>
      </c>
    </row>
    <row r="17" spans="1:8" ht="22.5">
      <c r="A17" s="94" t="s">
        <v>143</v>
      </c>
      <c r="B17" s="95" t="s">
        <v>135</v>
      </c>
      <c r="C17" s="95" t="s">
        <v>147</v>
      </c>
      <c r="D17" s="95" t="s">
        <v>148</v>
      </c>
      <c r="E17" s="96" t="s">
        <v>132</v>
      </c>
      <c r="F17" s="97">
        <v>25</v>
      </c>
      <c r="G17" s="103"/>
      <c r="H17" s="89">
        <f t="shared" si="1"/>
        <v>0</v>
      </c>
    </row>
    <row r="18" spans="1:8" ht="22.5">
      <c r="A18" s="94" t="s">
        <v>146</v>
      </c>
      <c r="B18" s="95" t="s">
        <v>135</v>
      </c>
      <c r="C18" s="95" t="s">
        <v>150</v>
      </c>
      <c r="D18" s="95" t="s">
        <v>151</v>
      </c>
      <c r="E18" s="96" t="s">
        <v>152</v>
      </c>
      <c r="F18" s="97">
        <v>112.5</v>
      </c>
      <c r="G18" s="103"/>
      <c r="H18" s="89">
        <f t="shared" si="1"/>
        <v>0</v>
      </c>
    </row>
    <row r="19" spans="1:8" ht="25.5">
      <c r="A19" s="94" t="s">
        <v>149</v>
      </c>
      <c r="B19" s="95" t="s">
        <v>135</v>
      </c>
      <c r="C19" s="95" t="s">
        <v>154</v>
      </c>
      <c r="D19" s="95" t="s">
        <v>155</v>
      </c>
      <c r="E19" s="96" t="s">
        <v>136</v>
      </c>
      <c r="F19" s="97">
        <v>25</v>
      </c>
      <c r="G19" s="103"/>
      <c r="H19" s="89">
        <f t="shared" si="1"/>
        <v>0</v>
      </c>
    </row>
    <row r="20" spans="1:8" ht="33.75">
      <c r="A20" s="94" t="s">
        <v>153</v>
      </c>
      <c r="B20" s="95" t="s">
        <v>135</v>
      </c>
      <c r="C20" s="95" t="s">
        <v>158</v>
      </c>
      <c r="D20" s="95" t="s">
        <v>159</v>
      </c>
      <c r="E20" s="96" t="s">
        <v>119</v>
      </c>
      <c r="F20" s="97">
        <v>300</v>
      </c>
      <c r="G20" s="103"/>
      <c r="H20" s="89">
        <f t="shared" si="1"/>
        <v>0</v>
      </c>
    </row>
    <row r="21" spans="1:8" ht="33.75">
      <c r="A21" s="94" t="s">
        <v>156</v>
      </c>
      <c r="B21" s="95" t="s">
        <v>135</v>
      </c>
      <c r="C21" s="95" t="s">
        <v>161</v>
      </c>
      <c r="D21" s="95" t="s">
        <v>162</v>
      </c>
      <c r="E21" s="96" t="s">
        <v>152</v>
      </c>
      <c r="F21" s="97">
        <v>450</v>
      </c>
      <c r="G21" s="103"/>
      <c r="H21" s="89">
        <f t="shared" si="1"/>
        <v>0</v>
      </c>
    </row>
    <row r="22" spans="1:8" ht="33.75">
      <c r="A22" s="94" t="s">
        <v>157</v>
      </c>
      <c r="B22" s="95" t="s">
        <v>135</v>
      </c>
      <c r="C22" s="95" t="s">
        <v>164</v>
      </c>
      <c r="D22" s="95" t="s">
        <v>165</v>
      </c>
      <c r="E22" s="96" t="s">
        <v>152</v>
      </c>
      <c r="F22" s="97">
        <v>450</v>
      </c>
      <c r="G22" s="103"/>
      <c r="H22" s="89">
        <f t="shared" si="1"/>
        <v>0</v>
      </c>
    </row>
    <row r="23" spans="1:8" ht="22.5">
      <c r="A23" s="94" t="s">
        <v>160</v>
      </c>
      <c r="B23" s="95" t="s">
        <v>135</v>
      </c>
      <c r="C23" s="95" t="s">
        <v>167</v>
      </c>
      <c r="D23" s="95" t="s">
        <v>168</v>
      </c>
      <c r="E23" s="96" t="s">
        <v>169</v>
      </c>
      <c r="F23" s="97">
        <v>25</v>
      </c>
      <c r="G23" s="103"/>
      <c r="H23" s="89">
        <f t="shared" si="1"/>
        <v>0</v>
      </c>
    </row>
    <row r="24" spans="1:8" ht="22.5">
      <c r="A24" s="94" t="s">
        <v>163</v>
      </c>
      <c r="B24" s="95" t="s">
        <v>135</v>
      </c>
      <c r="C24" s="95" t="s">
        <v>184</v>
      </c>
      <c r="D24" s="95" t="s">
        <v>185</v>
      </c>
      <c r="E24" s="96" t="s">
        <v>119</v>
      </c>
      <c r="F24" s="97">
        <v>100</v>
      </c>
      <c r="G24" s="103"/>
      <c r="H24" s="89">
        <f t="shared" si="1"/>
        <v>0</v>
      </c>
    </row>
    <row r="25" spans="1:8" ht="33.75">
      <c r="A25" s="94" t="s">
        <v>166</v>
      </c>
      <c r="B25" s="95" t="s">
        <v>135</v>
      </c>
      <c r="C25" s="95" t="s">
        <v>187</v>
      </c>
      <c r="D25" s="95" t="s">
        <v>188</v>
      </c>
      <c r="E25" s="96" t="s">
        <v>119</v>
      </c>
      <c r="F25" s="97">
        <v>112.5</v>
      </c>
      <c r="G25" s="103"/>
      <c r="H25" s="89">
        <f t="shared" si="1"/>
        <v>0</v>
      </c>
    </row>
    <row r="26" spans="1:9" ht="18">
      <c r="A26" s="139">
        <v>3</v>
      </c>
      <c r="B26" s="167" t="s">
        <v>189</v>
      </c>
      <c r="C26" s="168"/>
      <c r="D26" s="168"/>
      <c r="E26" s="168"/>
      <c r="F26" s="168"/>
      <c r="G26" s="162">
        <f>SUM(H27:H32)</f>
        <v>0</v>
      </c>
      <c r="H26" s="163"/>
      <c r="I26" s="79"/>
    </row>
    <row r="27" spans="1:8" ht="22.5">
      <c r="A27" s="94" t="s">
        <v>306</v>
      </c>
      <c r="B27" s="95" t="s">
        <v>135</v>
      </c>
      <c r="C27" s="95" t="s">
        <v>191</v>
      </c>
      <c r="D27" s="95" t="s">
        <v>192</v>
      </c>
      <c r="E27" s="96" t="s">
        <v>119</v>
      </c>
      <c r="F27" s="97">
        <v>875</v>
      </c>
      <c r="G27" s="103"/>
      <c r="H27" s="89">
        <f aca="true" t="shared" si="2" ref="H27:H32">G27*F27</f>
        <v>0</v>
      </c>
    </row>
    <row r="28" spans="1:9" s="79" customFormat="1" ht="25.5">
      <c r="A28" s="94" t="s">
        <v>309</v>
      </c>
      <c r="B28" s="95" t="s">
        <v>135</v>
      </c>
      <c r="C28" s="95" t="s">
        <v>195</v>
      </c>
      <c r="D28" s="95" t="s">
        <v>196</v>
      </c>
      <c r="E28" s="96" t="s">
        <v>136</v>
      </c>
      <c r="F28" s="97">
        <v>25</v>
      </c>
      <c r="G28" s="103"/>
      <c r="H28" s="89">
        <f t="shared" si="2"/>
        <v>0</v>
      </c>
      <c r="I28" s="74"/>
    </row>
    <row r="29" spans="1:8" ht="25.5">
      <c r="A29" s="94" t="s">
        <v>312</v>
      </c>
      <c r="B29" s="95" t="s">
        <v>135</v>
      </c>
      <c r="C29" s="95" t="s">
        <v>198</v>
      </c>
      <c r="D29" s="95" t="s">
        <v>199</v>
      </c>
      <c r="E29" s="96" t="s">
        <v>136</v>
      </c>
      <c r="F29" s="97">
        <v>50</v>
      </c>
      <c r="G29" s="103"/>
      <c r="H29" s="89">
        <f t="shared" si="2"/>
        <v>0</v>
      </c>
    </row>
    <row r="30" spans="1:8" ht="25.5">
      <c r="A30" s="94" t="s">
        <v>190</v>
      </c>
      <c r="B30" s="95" t="s">
        <v>135</v>
      </c>
      <c r="C30" s="95" t="s">
        <v>201</v>
      </c>
      <c r="D30" s="95" t="s">
        <v>202</v>
      </c>
      <c r="E30" s="96" t="s">
        <v>136</v>
      </c>
      <c r="F30" s="97">
        <v>75</v>
      </c>
      <c r="G30" s="103"/>
      <c r="H30" s="89">
        <f t="shared" si="2"/>
        <v>0</v>
      </c>
    </row>
    <row r="31" spans="1:8" ht="25.5">
      <c r="A31" s="94" t="s">
        <v>193</v>
      </c>
      <c r="B31" s="95" t="s">
        <v>135</v>
      </c>
      <c r="C31" s="95" t="s">
        <v>204</v>
      </c>
      <c r="D31" s="95" t="s">
        <v>205</v>
      </c>
      <c r="E31" s="96" t="s">
        <v>206</v>
      </c>
      <c r="F31" s="97">
        <v>25</v>
      </c>
      <c r="G31" s="103"/>
      <c r="H31" s="89">
        <f t="shared" si="2"/>
        <v>0</v>
      </c>
    </row>
    <row r="32" spans="1:8" ht="33.75">
      <c r="A32" s="94" t="s">
        <v>197</v>
      </c>
      <c r="B32" s="95" t="s">
        <v>135</v>
      </c>
      <c r="C32" s="95" t="s">
        <v>208</v>
      </c>
      <c r="D32" s="95" t="s">
        <v>209</v>
      </c>
      <c r="E32" s="96" t="s">
        <v>136</v>
      </c>
      <c r="F32" s="97">
        <v>25</v>
      </c>
      <c r="G32" s="103"/>
      <c r="H32" s="89">
        <f t="shared" si="2"/>
        <v>0</v>
      </c>
    </row>
    <row r="33" spans="1:9" ht="18">
      <c r="A33" s="140"/>
      <c r="B33" s="79"/>
      <c r="C33" s="79"/>
      <c r="D33" s="79"/>
      <c r="E33" s="79"/>
      <c r="F33" s="129" t="s">
        <v>682</v>
      </c>
      <c r="G33" s="170">
        <f>G26+G13+G4</f>
        <v>0</v>
      </c>
      <c r="H33" s="170"/>
      <c r="I33" s="79"/>
    </row>
    <row r="35" spans="1:9" s="79" customFormat="1" ht="18">
      <c r="A35" s="100"/>
      <c r="B35" s="101"/>
      <c r="C35" s="101"/>
      <c r="D35" s="101"/>
      <c r="E35" s="74"/>
      <c r="F35" s="102"/>
      <c r="G35" s="93"/>
      <c r="H35" s="93"/>
      <c r="I35" s="74"/>
    </row>
    <row r="36" spans="1:13" s="98" customFormat="1" ht="15">
      <c r="A36" s="100"/>
      <c r="B36" s="101"/>
      <c r="C36" s="101"/>
      <c r="D36" s="101"/>
      <c r="E36" s="74"/>
      <c r="F36" s="102"/>
      <c r="G36" s="93"/>
      <c r="H36" s="93"/>
      <c r="I36" s="74"/>
      <c r="J36" s="74"/>
      <c r="K36" s="74"/>
      <c r="L36" s="74"/>
      <c r="M36" s="74"/>
    </row>
  </sheetData>
  <sheetProtection password="CA71" sheet="1" objects="1" scenarios="1"/>
  <protectedRanges>
    <protectedRange password="CA71" sqref="G5:H32" name="Zakres1"/>
  </protectedRanges>
  <mergeCells count="14">
    <mergeCell ref="G33:H33"/>
    <mergeCell ref="G26:H26"/>
    <mergeCell ref="G13:H13"/>
    <mergeCell ref="B13:F13"/>
    <mergeCell ref="B26:F26"/>
    <mergeCell ref="A1:H1"/>
    <mergeCell ref="A2:A3"/>
    <mergeCell ref="G4:H4"/>
    <mergeCell ref="G2:H2"/>
    <mergeCell ref="F2:F3"/>
    <mergeCell ref="B4:F4"/>
    <mergeCell ref="B2:C3"/>
    <mergeCell ref="D2:D3"/>
    <mergeCell ref="E2:E3"/>
  </mergeCells>
  <printOptions/>
  <pageMargins left="0.3" right="0.4" top="0.35" bottom="1.99" header="0.22" footer="0.41"/>
  <pageSetup fitToHeight="3" fitToWidth="1" horizontalDpi="600" verticalDpi="600" orientation="portrait" paperSize="9" scale="89" r:id="rId3"/>
  <headerFooter alignWithMargins="0">
    <oddFooter>&amp;C&amp;A&amp;RStrona ....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J36"/>
  <sheetViews>
    <sheetView workbookViewId="0" topLeftCell="A22">
      <selection activeCell="A1" sqref="A1:H33"/>
    </sheetView>
  </sheetViews>
  <sheetFormatPr defaultColWidth="9.140625" defaultRowHeight="12.75"/>
  <cols>
    <col min="1" max="1" width="7.57421875" style="3" customWidth="1"/>
    <col min="2" max="2" width="6.28125" style="3" customWidth="1"/>
    <col min="3" max="3" width="9.421875" style="3" customWidth="1"/>
    <col min="4" max="4" width="47.421875" style="1" customWidth="1"/>
    <col min="5" max="5" width="5.57421875" style="11" customWidth="1"/>
    <col min="6" max="6" width="8.421875" style="11" customWidth="1"/>
    <col min="7" max="7" width="11.7109375" style="3" customWidth="1"/>
    <col min="8" max="8" width="14.8515625" style="3" customWidth="1"/>
    <col min="9" max="16384" width="9.140625" style="3" customWidth="1"/>
  </cols>
  <sheetData>
    <row r="1" spans="1:8" s="4" customFormat="1" ht="42" customHeight="1">
      <c r="A1" s="171" t="s">
        <v>226</v>
      </c>
      <c r="B1" s="171"/>
      <c r="C1" s="171"/>
      <c r="D1" s="171"/>
      <c r="E1" s="171"/>
      <c r="F1" s="171"/>
      <c r="G1" s="171"/>
      <c r="H1" s="171"/>
    </row>
    <row r="2" spans="1:8" s="35" customFormat="1" ht="12.75">
      <c r="A2" s="156" t="s">
        <v>72</v>
      </c>
      <c r="B2" s="172" t="s">
        <v>100</v>
      </c>
      <c r="C2" s="173"/>
      <c r="D2" s="158" t="s">
        <v>101</v>
      </c>
      <c r="E2" s="31" t="s">
        <v>102</v>
      </c>
      <c r="F2" s="31" t="s">
        <v>103</v>
      </c>
      <c r="G2" s="164" t="str">
        <f>' W bud gr 1'!G2:H2</f>
        <v>nazwa firmy</v>
      </c>
      <c r="H2" s="165"/>
    </row>
    <row r="3" spans="1:8" s="2" customFormat="1" ht="12.75">
      <c r="A3" s="157"/>
      <c r="B3" s="174"/>
      <c r="C3" s="175"/>
      <c r="D3" s="159"/>
      <c r="E3" s="31"/>
      <c r="F3" s="31"/>
      <c r="G3" s="92" t="s">
        <v>88</v>
      </c>
      <c r="H3" s="92" t="s">
        <v>89</v>
      </c>
    </row>
    <row r="4" spans="1:8" s="142" customFormat="1" ht="18">
      <c r="A4" s="141">
        <v>1</v>
      </c>
      <c r="B4" s="177" t="s">
        <v>104</v>
      </c>
      <c r="C4" s="178"/>
      <c r="D4" s="178"/>
      <c r="E4" s="178"/>
      <c r="F4" s="178"/>
      <c r="G4" s="182">
        <f>SUM(H5:H12)</f>
        <v>0</v>
      </c>
      <c r="H4" s="182"/>
    </row>
    <row r="5" spans="1:8" s="18" customFormat="1" ht="25.5">
      <c r="A5" s="6" t="s">
        <v>105</v>
      </c>
      <c r="B5" s="9" t="s">
        <v>106</v>
      </c>
      <c r="C5" s="9" t="s">
        <v>107</v>
      </c>
      <c r="D5" s="9" t="s">
        <v>212</v>
      </c>
      <c r="E5" s="5" t="s">
        <v>70</v>
      </c>
      <c r="F5" s="5">
        <v>1.92</v>
      </c>
      <c r="G5" s="103"/>
      <c r="H5" s="61">
        <f>G5*F5</f>
        <v>0</v>
      </c>
    </row>
    <row r="6" spans="1:8" s="18" customFormat="1" ht="38.25">
      <c r="A6" s="6" t="s">
        <v>110</v>
      </c>
      <c r="B6" s="6" t="s">
        <v>106</v>
      </c>
      <c r="C6" s="6" t="s">
        <v>111</v>
      </c>
      <c r="D6" s="6" t="s">
        <v>213</v>
      </c>
      <c r="E6" s="5" t="s">
        <v>70</v>
      </c>
      <c r="F6" s="5">
        <v>12.64</v>
      </c>
      <c r="G6" s="103"/>
      <c r="H6" s="61">
        <f aca="true" t="shared" si="0" ref="H6:H12">G6*F6</f>
        <v>0</v>
      </c>
    </row>
    <row r="7" spans="1:8" s="18" customFormat="1" ht="38.25">
      <c r="A7" s="6" t="s">
        <v>113</v>
      </c>
      <c r="B7" s="6" t="s">
        <v>106</v>
      </c>
      <c r="C7" s="6" t="s">
        <v>114</v>
      </c>
      <c r="D7" s="6" t="s">
        <v>214</v>
      </c>
      <c r="E7" s="5" t="s">
        <v>70</v>
      </c>
      <c r="F7" s="5">
        <v>14.56</v>
      </c>
      <c r="G7" s="103"/>
      <c r="H7" s="61">
        <f t="shared" si="0"/>
        <v>0</v>
      </c>
    </row>
    <row r="8" spans="1:8" s="18" customFormat="1" ht="25.5">
      <c r="A8" s="6" t="s">
        <v>116</v>
      </c>
      <c r="B8" s="6" t="s">
        <v>106</v>
      </c>
      <c r="C8" s="6" t="s">
        <v>117</v>
      </c>
      <c r="D8" s="6" t="s">
        <v>118</v>
      </c>
      <c r="E8" s="5" t="s">
        <v>152</v>
      </c>
      <c r="F8" s="5">
        <v>72</v>
      </c>
      <c r="G8" s="103"/>
      <c r="H8" s="61">
        <f t="shared" si="0"/>
        <v>0</v>
      </c>
    </row>
    <row r="9" spans="1:8" s="18" customFormat="1" ht="38.25">
      <c r="A9" s="9" t="s">
        <v>120</v>
      </c>
      <c r="B9" s="6" t="s">
        <v>106</v>
      </c>
      <c r="C9" s="9" t="s">
        <v>121</v>
      </c>
      <c r="D9" s="9" t="s">
        <v>122</v>
      </c>
      <c r="E9" s="5" t="s">
        <v>71</v>
      </c>
      <c r="F9" s="5">
        <v>828.8</v>
      </c>
      <c r="G9" s="103"/>
      <c r="H9" s="61">
        <f t="shared" si="0"/>
        <v>0</v>
      </c>
    </row>
    <row r="10" spans="1:8" s="18" customFormat="1" ht="25.5">
      <c r="A10" s="6" t="s">
        <v>123</v>
      </c>
      <c r="B10" s="6" t="s">
        <v>106</v>
      </c>
      <c r="C10" s="6" t="s">
        <v>124</v>
      </c>
      <c r="D10" s="6" t="s">
        <v>125</v>
      </c>
      <c r="E10" s="5" t="s">
        <v>71</v>
      </c>
      <c r="F10" s="5">
        <v>23.04</v>
      </c>
      <c r="G10" s="103"/>
      <c r="H10" s="61">
        <f t="shared" si="0"/>
        <v>0</v>
      </c>
    </row>
    <row r="11" spans="1:8" s="18" customFormat="1" ht="38.25">
      <c r="A11" s="9" t="s">
        <v>126</v>
      </c>
      <c r="B11" s="6" t="s">
        <v>106</v>
      </c>
      <c r="C11" s="9" t="s">
        <v>127</v>
      </c>
      <c r="D11" s="9" t="s">
        <v>215</v>
      </c>
      <c r="E11" s="5" t="s">
        <v>71</v>
      </c>
      <c r="F11" s="5">
        <v>25.6</v>
      </c>
      <c r="G11" s="103"/>
      <c r="H11" s="61">
        <f t="shared" si="0"/>
        <v>0</v>
      </c>
    </row>
    <row r="12" spans="1:8" s="18" customFormat="1" ht="25.5">
      <c r="A12" s="6" t="s">
        <v>129</v>
      </c>
      <c r="B12" s="6" t="s">
        <v>106</v>
      </c>
      <c r="C12" s="6" t="s">
        <v>130</v>
      </c>
      <c r="D12" s="6" t="s">
        <v>216</v>
      </c>
      <c r="E12" s="5" t="s">
        <v>132</v>
      </c>
      <c r="F12" s="5">
        <v>16</v>
      </c>
      <c r="G12" s="103"/>
      <c r="H12" s="61">
        <f t="shared" si="0"/>
        <v>0</v>
      </c>
    </row>
    <row r="13" spans="1:8" s="20" customFormat="1" ht="18">
      <c r="A13" s="133">
        <v>2</v>
      </c>
      <c r="B13" s="179" t="s">
        <v>133</v>
      </c>
      <c r="C13" s="180"/>
      <c r="D13" s="180"/>
      <c r="E13" s="180"/>
      <c r="F13" s="180"/>
      <c r="G13" s="181">
        <f>SUM(H14:H25)</f>
        <v>0</v>
      </c>
      <c r="H13" s="181"/>
    </row>
    <row r="14" spans="1:8" s="18" customFormat="1" ht="38.25">
      <c r="A14" s="6" t="s">
        <v>134</v>
      </c>
      <c r="B14" s="9" t="s">
        <v>135</v>
      </c>
      <c r="C14" s="9" t="s">
        <v>138</v>
      </c>
      <c r="D14" s="9" t="s">
        <v>139</v>
      </c>
      <c r="E14" s="5" t="s">
        <v>152</v>
      </c>
      <c r="F14" s="5">
        <v>64</v>
      </c>
      <c r="G14" s="103"/>
      <c r="H14" s="61">
        <f aca="true" t="shared" si="1" ref="H14:H25">G14*F14</f>
        <v>0</v>
      </c>
    </row>
    <row r="15" spans="1:8" s="18" customFormat="1" ht="51">
      <c r="A15" s="9" t="s">
        <v>137</v>
      </c>
      <c r="B15" s="6" t="s">
        <v>135</v>
      </c>
      <c r="C15" s="6" t="s">
        <v>141</v>
      </c>
      <c r="D15" s="6" t="s">
        <v>217</v>
      </c>
      <c r="E15" s="5" t="s">
        <v>132</v>
      </c>
      <c r="F15" s="5">
        <v>16</v>
      </c>
      <c r="G15" s="103"/>
      <c r="H15" s="61">
        <f t="shared" si="1"/>
        <v>0</v>
      </c>
    </row>
    <row r="16" spans="1:8" s="18" customFormat="1" ht="25.5">
      <c r="A16" s="6" t="s">
        <v>140</v>
      </c>
      <c r="B16" s="6" t="s">
        <v>135</v>
      </c>
      <c r="C16" s="6" t="s">
        <v>144</v>
      </c>
      <c r="D16" s="6" t="s">
        <v>218</v>
      </c>
      <c r="E16" s="5" t="s">
        <v>132</v>
      </c>
      <c r="F16" s="5">
        <v>16</v>
      </c>
      <c r="G16" s="103"/>
      <c r="H16" s="61">
        <f t="shared" si="1"/>
        <v>0</v>
      </c>
    </row>
    <row r="17" spans="1:8" s="18" customFormat="1" ht="25.5">
      <c r="A17" s="6" t="s">
        <v>143</v>
      </c>
      <c r="B17" s="6" t="s">
        <v>135</v>
      </c>
      <c r="C17" s="6" t="s">
        <v>147</v>
      </c>
      <c r="D17" s="6" t="s">
        <v>219</v>
      </c>
      <c r="E17" s="5" t="s">
        <v>132</v>
      </c>
      <c r="F17" s="5">
        <v>16</v>
      </c>
      <c r="G17" s="103"/>
      <c r="H17" s="61">
        <f t="shared" si="1"/>
        <v>0</v>
      </c>
    </row>
    <row r="18" spans="1:8" s="18" customFormat="1" ht="38.25">
      <c r="A18" s="6" t="s">
        <v>146</v>
      </c>
      <c r="B18" s="6" t="s">
        <v>135</v>
      </c>
      <c r="C18" s="6" t="s">
        <v>150</v>
      </c>
      <c r="D18" s="6" t="s">
        <v>220</v>
      </c>
      <c r="E18" s="5" t="s">
        <v>152</v>
      </c>
      <c r="F18" s="5">
        <v>72</v>
      </c>
      <c r="G18" s="103"/>
      <c r="H18" s="61">
        <f t="shared" si="1"/>
        <v>0</v>
      </c>
    </row>
    <row r="19" spans="1:8" s="18" customFormat="1" ht="25.5">
      <c r="A19" s="6" t="s">
        <v>149</v>
      </c>
      <c r="B19" s="6" t="s">
        <v>135</v>
      </c>
      <c r="C19" s="6" t="s">
        <v>154</v>
      </c>
      <c r="D19" s="6" t="s">
        <v>155</v>
      </c>
      <c r="E19" s="5" t="s">
        <v>132</v>
      </c>
      <c r="F19" s="5">
        <v>16</v>
      </c>
      <c r="G19" s="103"/>
      <c r="H19" s="61">
        <f t="shared" si="1"/>
        <v>0</v>
      </c>
    </row>
    <row r="20" spans="1:8" s="18" customFormat="1" ht="38.25">
      <c r="A20" s="6" t="s">
        <v>153</v>
      </c>
      <c r="B20" s="9" t="s">
        <v>135</v>
      </c>
      <c r="C20" s="9" t="s">
        <v>158</v>
      </c>
      <c r="D20" s="9" t="s">
        <v>159</v>
      </c>
      <c r="E20" s="5" t="s">
        <v>152</v>
      </c>
      <c r="F20" s="5">
        <v>192</v>
      </c>
      <c r="G20" s="103"/>
      <c r="H20" s="61">
        <f t="shared" si="1"/>
        <v>0</v>
      </c>
    </row>
    <row r="21" spans="1:8" s="18" customFormat="1" ht="38.25">
      <c r="A21" s="6" t="s">
        <v>156</v>
      </c>
      <c r="B21" s="6" t="s">
        <v>135</v>
      </c>
      <c r="C21" s="6" t="s">
        <v>161</v>
      </c>
      <c r="D21" s="6" t="s">
        <v>162</v>
      </c>
      <c r="E21" s="5" t="s">
        <v>152</v>
      </c>
      <c r="F21" s="5">
        <v>288</v>
      </c>
      <c r="G21" s="103"/>
      <c r="H21" s="61">
        <f t="shared" si="1"/>
        <v>0</v>
      </c>
    </row>
    <row r="22" spans="1:8" s="18" customFormat="1" ht="38.25">
      <c r="A22" s="9" t="s">
        <v>157</v>
      </c>
      <c r="B22" s="9" t="s">
        <v>135</v>
      </c>
      <c r="C22" s="9" t="s">
        <v>164</v>
      </c>
      <c r="D22" s="9" t="s">
        <v>165</v>
      </c>
      <c r="E22" s="5" t="s">
        <v>152</v>
      </c>
      <c r="F22" s="5">
        <v>288</v>
      </c>
      <c r="G22" s="103"/>
      <c r="H22" s="61">
        <f t="shared" si="1"/>
        <v>0</v>
      </c>
    </row>
    <row r="23" spans="1:8" s="18" customFormat="1" ht="25.5">
      <c r="A23" s="6" t="s">
        <v>160</v>
      </c>
      <c r="B23" s="6" t="s">
        <v>135</v>
      </c>
      <c r="C23" s="6" t="s">
        <v>167</v>
      </c>
      <c r="D23" s="6" t="s">
        <v>221</v>
      </c>
      <c r="E23" s="5" t="s">
        <v>169</v>
      </c>
      <c r="F23" s="5">
        <v>16</v>
      </c>
      <c r="G23" s="103"/>
      <c r="H23" s="61">
        <f t="shared" si="1"/>
        <v>0</v>
      </c>
    </row>
    <row r="24" spans="1:8" s="18" customFormat="1" ht="38.25">
      <c r="A24" s="9" t="s">
        <v>163</v>
      </c>
      <c r="B24" s="9" t="s">
        <v>135</v>
      </c>
      <c r="C24" s="9" t="s">
        <v>184</v>
      </c>
      <c r="D24" s="9" t="s">
        <v>185</v>
      </c>
      <c r="E24" s="5" t="s">
        <v>152</v>
      </c>
      <c r="F24" s="5">
        <v>64</v>
      </c>
      <c r="G24" s="103"/>
      <c r="H24" s="61">
        <f t="shared" si="1"/>
        <v>0</v>
      </c>
    </row>
    <row r="25" spans="1:8" s="18" customFormat="1" ht="38.25">
      <c r="A25" s="6" t="s">
        <v>166</v>
      </c>
      <c r="B25" s="6" t="s">
        <v>135</v>
      </c>
      <c r="C25" s="6" t="s">
        <v>187</v>
      </c>
      <c r="D25" s="6" t="s">
        <v>222</v>
      </c>
      <c r="E25" s="5" t="s">
        <v>152</v>
      </c>
      <c r="F25" s="5">
        <v>72</v>
      </c>
      <c r="G25" s="103"/>
      <c r="H25" s="61">
        <f t="shared" si="1"/>
        <v>0</v>
      </c>
    </row>
    <row r="26" spans="1:9" s="18" customFormat="1" ht="18">
      <c r="A26" s="126">
        <v>3</v>
      </c>
      <c r="B26" s="179" t="s">
        <v>189</v>
      </c>
      <c r="C26" s="180"/>
      <c r="D26" s="180"/>
      <c r="E26" s="180"/>
      <c r="F26" s="180"/>
      <c r="G26" s="181">
        <f>SUM(H27:H32)</f>
        <v>0</v>
      </c>
      <c r="H26" s="181"/>
      <c r="I26" s="20"/>
    </row>
    <row r="27" spans="1:10" s="18" customFormat="1" ht="38.25">
      <c r="A27" s="9" t="s">
        <v>306</v>
      </c>
      <c r="B27" s="9" t="s">
        <v>135</v>
      </c>
      <c r="C27" s="9" t="s">
        <v>191</v>
      </c>
      <c r="D27" s="9" t="s">
        <v>192</v>
      </c>
      <c r="E27" s="5" t="s">
        <v>152</v>
      </c>
      <c r="F27" s="5">
        <v>560</v>
      </c>
      <c r="G27" s="103"/>
      <c r="H27" s="61">
        <f aca="true" t="shared" si="2" ref="H27:H32">G27*F27</f>
        <v>0</v>
      </c>
      <c r="J27" s="20"/>
    </row>
    <row r="28" spans="1:9" s="20" customFormat="1" ht="38.25">
      <c r="A28" s="9" t="s">
        <v>309</v>
      </c>
      <c r="B28" s="9" t="s">
        <v>135</v>
      </c>
      <c r="C28" s="9" t="s">
        <v>195</v>
      </c>
      <c r="D28" s="9" t="s">
        <v>196</v>
      </c>
      <c r="E28" s="5" t="s">
        <v>132</v>
      </c>
      <c r="F28" s="5">
        <v>16</v>
      </c>
      <c r="G28" s="103"/>
      <c r="H28" s="61">
        <f t="shared" si="2"/>
        <v>0</v>
      </c>
      <c r="I28" s="18"/>
    </row>
    <row r="29" spans="1:10" s="20" customFormat="1" ht="25.5">
      <c r="A29" s="9" t="s">
        <v>312</v>
      </c>
      <c r="B29" s="6" t="s">
        <v>135</v>
      </c>
      <c r="C29" s="6" t="s">
        <v>198</v>
      </c>
      <c r="D29" s="6" t="s">
        <v>223</v>
      </c>
      <c r="E29" s="5" t="s">
        <v>132</v>
      </c>
      <c r="F29" s="5">
        <v>32</v>
      </c>
      <c r="G29" s="103"/>
      <c r="H29" s="61">
        <f t="shared" si="2"/>
        <v>0</v>
      </c>
      <c r="I29" s="18"/>
      <c r="J29" s="18"/>
    </row>
    <row r="30" spans="1:8" s="18" customFormat="1" ht="25.5">
      <c r="A30" s="9" t="s">
        <v>190</v>
      </c>
      <c r="B30" s="9" t="s">
        <v>135</v>
      </c>
      <c r="C30" s="9" t="s">
        <v>201</v>
      </c>
      <c r="D30" s="9" t="s">
        <v>202</v>
      </c>
      <c r="E30" s="5" t="s">
        <v>132</v>
      </c>
      <c r="F30" s="5">
        <v>48</v>
      </c>
      <c r="G30" s="103"/>
      <c r="H30" s="61">
        <f t="shared" si="2"/>
        <v>0</v>
      </c>
    </row>
    <row r="31" spans="1:8" s="18" customFormat="1" ht="25.5">
      <c r="A31" s="9" t="s">
        <v>193</v>
      </c>
      <c r="B31" s="6" t="s">
        <v>135</v>
      </c>
      <c r="C31" s="6" t="s">
        <v>204</v>
      </c>
      <c r="D31" s="6" t="s">
        <v>224</v>
      </c>
      <c r="E31" s="5" t="s">
        <v>169</v>
      </c>
      <c r="F31" s="5">
        <v>16</v>
      </c>
      <c r="G31" s="103"/>
      <c r="H31" s="61">
        <f t="shared" si="2"/>
        <v>0</v>
      </c>
    </row>
    <row r="32" spans="1:8" s="18" customFormat="1" ht="25.5">
      <c r="A32" s="6" t="s">
        <v>197</v>
      </c>
      <c r="B32" s="6" t="s">
        <v>135</v>
      </c>
      <c r="C32" s="6" t="s">
        <v>208</v>
      </c>
      <c r="D32" s="6" t="s">
        <v>225</v>
      </c>
      <c r="E32" s="5" t="s">
        <v>132</v>
      </c>
      <c r="F32" s="5">
        <v>16</v>
      </c>
      <c r="G32" s="103"/>
      <c r="H32" s="61">
        <f t="shared" si="2"/>
        <v>0</v>
      </c>
    </row>
    <row r="33" spans="1:9" s="18" customFormat="1" ht="18">
      <c r="A33" s="20"/>
      <c r="B33" s="20"/>
      <c r="C33" s="20"/>
      <c r="D33" s="105"/>
      <c r="E33" s="105"/>
      <c r="F33" s="106" t="s">
        <v>682</v>
      </c>
      <c r="G33" s="176">
        <f>G26+G13+G4</f>
        <v>0</v>
      </c>
      <c r="H33" s="176"/>
      <c r="I33" s="20"/>
    </row>
    <row r="34" spans="1:9" s="18" customFormat="1" ht="18">
      <c r="A34" s="20"/>
      <c r="B34" s="3"/>
      <c r="C34" s="3"/>
      <c r="D34" s="1"/>
      <c r="E34" s="11"/>
      <c r="F34" s="11"/>
      <c r="G34" s="3"/>
      <c r="H34" s="3"/>
      <c r="I34" s="3"/>
    </row>
    <row r="35" spans="1:10" s="18" customFormat="1" ht="18">
      <c r="A35" s="3"/>
      <c r="B35" s="3"/>
      <c r="C35" s="3"/>
      <c r="D35" s="1"/>
      <c r="E35" s="11"/>
      <c r="F35" s="11"/>
      <c r="G35" s="3"/>
      <c r="H35" s="3"/>
      <c r="I35" s="3"/>
      <c r="J35" s="20"/>
    </row>
    <row r="36" spans="1:10" s="20" customFormat="1" ht="18">
      <c r="A36" s="3"/>
      <c r="B36" s="3"/>
      <c r="C36" s="3"/>
      <c r="D36" s="1"/>
      <c r="E36" s="11"/>
      <c r="F36" s="11"/>
      <c r="G36" s="3"/>
      <c r="H36" s="3"/>
      <c r="I36" s="3"/>
      <c r="J36" s="3"/>
    </row>
  </sheetData>
  <sheetProtection password="CA71" sheet="1" objects="1" scenarios="1"/>
  <mergeCells count="12">
    <mergeCell ref="G33:H33"/>
    <mergeCell ref="B4:F4"/>
    <mergeCell ref="B26:F26"/>
    <mergeCell ref="G13:H13"/>
    <mergeCell ref="G26:H26"/>
    <mergeCell ref="B13:F13"/>
    <mergeCell ref="G4:H4"/>
    <mergeCell ref="G2:H2"/>
    <mergeCell ref="A1:H1"/>
    <mergeCell ref="B2:C3"/>
    <mergeCell ref="D2:D3"/>
    <mergeCell ref="A2:A3"/>
  </mergeCells>
  <printOptions/>
  <pageMargins left="0.29" right="0.35" top="0.28" bottom="2.23" header="0.26" footer="0.5"/>
  <pageSetup fitToHeight="2" fitToWidth="1" horizontalDpi="600" verticalDpi="600" orientation="portrait" paperSize="9" scale="89" r:id="rId3"/>
  <headerFooter alignWithMargins="0">
    <oddFooter>&amp;L&amp;A&amp;RStr. ...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J36"/>
  <sheetViews>
    <sheetView workbookViewId="0" topLeftCell="A22">
      <selection activeCell="A1" sqref="A1:H33"/>
    </sheetView>
  </sheetViews>
  <sheetFormatPr defaultColWidth="9.140625" defaultRowHeight="12.75"/>
  <cols>
    <col min="1" max="1" width="7.28125" style="27" customWidth="1"/>
    <col min="2" max="2" width="6.421875" style="27" customWidth="1"/>
    <col min="3" max="3" width="9.140625" style="27" customWidth="1"/>
    <col min="4" max="4" width="46.8515625" style="27" customWidth="1"/>
    <col min="5" max="5" width="4.8515625" style="28" customWidth="1"/>
    <col min="6" max="6" width="6.28125" style="28" customWidth="1"/>
    <col min="7" max="7" width="10.57421875" style="4" customWidth="1"/>
    <col min="8" max="8" width="13.57421875" style="4" customWidth="1"/>
    <col min="9" max="16384" width="9.140625" style="4" customWidth="1"/>
  </cols>
  <sheetData>
    <row r="1" spans="1:8" ht="40.5" customHeight="1">
      <c r="A1" s="183" t="s">
        <v>77</v>
      </c>
      <c r="B1" s="183"/>
      <c r="C1" s="183"/>
      <c r="D1" s="183"/>
      <c r="E1" s="183"/>
      <c r="F1" s="183"/>
      <c r="G1" s="183"/>
      <c r="H1" s="183"/>
    </row>
    <row r="2" spans="1:8" s="3" customFormat="1" ht="16.5" customHeight="1">
      <c r="A2" s="190" t="s">
        <v>72</v>
      </c>
      <c r="B2" s="186" t="s">
        <v>100</v>
      </c>
      <c r="C2" s="186"/>
      <c r="D2" s="186" t="s">
        <v>101</v>
      </c>
      <c r="E2" s="186" t="s">
        <v>102</v>
      </c>
      <c r="F2" s="186" t="s">
        <v>103</v>
      </c>
      <c r="G2" s="188" t="str">
        <f>'W bud gr 2'!G2:H2</f>
        <v>nazwa firmy</v>
      </c>
      <c r="H2" s="188"/>
    </row>
    <row r="3" spans="1:8" ht="12.75">
      <c r="A3" s="190"/>
      <c r="B3" s="186"/>
      <c r="C3" s="186"/>
      <c r="D3" s="186"/>
      <c r="E3" s="186"/>
      <c r="F3" s="186"/>
      <c r="G3" s="5" t="s">
        <v>88</v>
      </c>
      <c r="H3" s="5" t="s">
        <v>89</v>
      </c>
    </row>
    <row r="4" spans="1:8" s="20" customFormat="1" ht="18">
      <c r="A4" s="126">
        <v>1</v>
      </c>
      <c r="B4" s="189" t="s">
        <v>104</v>
      </c>
      <c r="C4" s="189"/>
      <c r="D4" s="189"/>
      <c r="E4" s="189"/>
      <c r="F4" s="189"/>
      <c r="G4" s="181">
        <f>SUM(H5:H12)</f>
        <v>0</v>
      </c>
      <c r="H4" s="181"/>
    </row>
    <row r="5" spans="1:8" ht="38.25">
      <c r="A5" s="6" t="s">
        <v>105</v>
      </c>
      <c r="B5" s="6" t="s">
        <v>106</v>
      </c>
      <c r="C5" s="6" t="s">
        <v>107</v>
      </c>
      <c r="D5" s="6" t="s">
        <v>108</v>
      </c>
      <c r="E5" s="5" t="s">
        <v>227</v>
      </c>
      <c r="F5" s="5">
        <v>0.12</v>
      </c>
      <c r="G5" s="103"/>
      <c r="H5" s="132">
        <f>G5*F5</f>
        <v>0</v>
      </c>
    </row>
    <row r="6" spans="1:8" ht="38.25">
      <c r="A6" s="6" t="s">
        <v>110</v>
      </c>
      <c r="B6" s="6" t="s">
        <v>106</v>
      </c>
      <c r="C6" s="6" t="s">
        <v>111</v>
      </c>
      <c r="D6" s="6" t="s">
        <v>228</v>
      </c>
      <c r="E6" s="5" t="s">
        <v>229</v>
      </c>
      <c r="F6" s="5">
        <v>0.79</v>
      </c>
      <c r="G6" s="103"/>
      <c r="H6" s="132">
        <f aca="true" t="shared" si="0" ref="H6:H12">G6*F6</f>
        <v>0</v>
      </c>
    </row>
    <row r="7" spans="1:8" ht="38.25">
      <c r="A7" s="6" t="s">
        <v>113</v>
      </c>
      <c r="B7" s="6" t="s">
        <v>106</v>
      </c>
      <c r="C7" s="6" t="s">
        <v>114</v>
      </c>
      <c r="D7" s="6" t="s">
        <v>230</v>
      </c>
      <c r="E7" s="5" t="s">
        <v>227</v>
      </c>
      <c r="F7" s="5">
        <v>0.91</v>
      </c>
      <c r="G7" s="103"/>
      <c r="H7" s="132">
        <f t="shared" si="0"/>
        <v>0</v>
      </c>
    </row>
    <row r="8" spans="1:8" ht="38.25">
      <c r="A8" s="6" t="s">
        <v>116</v>
      </c>
      <c r="B8" s="6" t="s">
        <v>106</v>
      </c>
      <c r="C8" s="6" t="s">
        <v>117</v>
      </c>
      <c r="D8" s="6" t="s">
        <v>118</v>
      </c>
      <c r="E8" s="5" t="s">
        <v>119</v>
      </c>
      <c r="F8" s="5">
        <v>4.5</v>
      </c>
      <c r="G8" s="103"/>
      <c r="H8" s="132">
        <f t="shared" si="0"/>
        <v>0</v>
      </c>
    </row>
    <row r="9" spans="1:8" ht="38.25">
      <c r="A9" s="6" t="s">
        <v>120</v>
      </c>
      <c r="B9" s="6" t="s">
        <v>106</v>
      </c>
      <c r="C9" s="6" t="s">
        <v>121</v>
      </c>
      <c r="D9" s="6" t="s">
        <v>231</v>
      </c>
      <c r="E9" s="5" t="s">
        <v>232</v>
      </c>
      <c r="F9" s="5">
        <v>113.82</v>
      </c>
      <c r="G9" s="103"/>
      <c r="H9" s="132">
        <f t="shared" si="0"/>
        <v>0</v>
      </c>
    </row>
    <row r="10" spans="1:8" ht="38.25">
      <c r="A10" s="6" t="s">
        <v>123</v>
      </c>
      <c r="B10" s="6" t="s">
        <v>106</v>
      </c>
      <c r="C10" s="6" t="s">
        <v>124</v>
      </c>
      <c r="D10" s="6" t="s">
        <v>125</v>
      </c>
      <c r="E10" s="5" t="s">
        <v>232</v>
      </c>
      <c r="F10" s="5">
        <v>0</v>
      </c>
      <c r="G10" s="103"/>
      <c r="H10" s="132">
        <f t="shared" si="0"/>
        <v>0</v>
      </c>
    </row>
    <row r="11" spans="1:8" ht="38.25">
      <c r="A11" s="6" t="s">
        <v>126</v>
      </c>
      <c r="B11" s="6" t="s">
        <v>106</v>
      </c>
      <c r="C11" s="6" t="s">
        <v>127</v>
      </c>
      <c r="D11" s="6" t="s">
        <v>215</v>
      </c>
      <c r="E11" s="5" t="s">
        <v>232</v>
      </c>
      <c r="F11" s="5">
        <v>3.6</v>
      </c>
      <c r="G11" s="103"/>
      <c r="H11" s="132">
        <f t="shared" si="0"/>
        <v>0</v>
      </c>
    </row>
    <row r="12" spans="1:8" ht="38.25">
      <c r="A12" s="6" t="s">
        <v>129</v>
      </c>
      <c r="B12" s="6" t="s">
        <v>106</v>
      </c>
      <c r="C12" s="6" t="s">
        <v>130</v>
      </c>
      <c r="D12" s="6" t="s">
        <v>233</v>
      </c>
      <c r="E12" s="5" t="s">
        <v>132</v>
      </c>
      <c r="F12" s="5">
        <v>2</v>
      </c>
      <c r="G12" s="103"/>
      <c r="H12" s="132">
        <f t="shared" si="0"/>
        <v>0</v>
      </c>
    </row>
    <row r="13" spans="1:8" s="143" customFormat="1" ht="15.75">
      <c r="A13" s="54">
        <v>2</v>
      </c>
      <c r="B13" s="184" t="s">
        <v>133</v>
      </c>
      <c r="C13" s="184"/>
      <c r="D13" s="184"/>
      <c r="E13" s="184"/>
      <c r="F13" s="184"/>
      <c r="G13" s="185">
        <f>SUM(H14:H25)</f>
        <v>0</v>
      </c>
      <c r="H13" s="185"/>
    </row>
    <row r="14" spans="1:8" ht="38.25">
      <c r="A14" s="6" t="s">
        <v>134</v>
      </c>
      <c r="B14" s="6" t="s">
        <v>135</v>
      </c>
      <c r="C14" s="6" t="s">
        <v>141</v>
      </c>
      <c r="D14" s="6" t="s">
        <v>170</v>
      </c>
      <c r="E14" s="5" t="s">
        <v>152</v>
      </c>
      <c r="F14" s="5">
        <v>4</v>
      </c>
      <c r="G14" s="103"/>
      <c r="H14" s="132">
        <f aca="true" t="shared" si="1" ref="H14:H25">G14*F14</f>
        <v>0</v>
      </c>
    </row>
    <row r="15" spans="1:8" ht="51">
      <c r="A15" s="6">
        <v>10</v>
      </c>
      <c r="B15" s="6" t="s">
        <v>135</v>
      </c>
      <c r="C15" s="6" t="s">
        <v>141</v>
      </c>
      <c r="D15" s="6" t="s">
        <v>234</v>
      </c>
      <c r="E15" s="5" t="s">
        <v>136</v>
      </c>
      <c r="F15" s="5">
        <v>1</v>
      </c>
      <c r="G15" s="103"/>
      <c r="H15" s="132">
        <f t="shared" si="1"/>
        <v>0</v>
      </c>
    </row>
    <row r="16" spans="1:8" ht="25.5">
      <c r="A16" s="6" t="s">
        <v>140</v>
      </c>
      <c r="B16" s="6" t="s">
        <v>135</v>
      </c>
      <c r="C16" s="6" t="s">
        <v>144</v>
      </c>
      <c r="D16" s="6" t="s">
        <v>235</v>
      </c>
      <c r="E16" s="5" t="s">
        <v>136</v>
      </c>
      <c r="F16" s="5">
        <v>1</v>
      </c>
      <c r="G16" s="103"/>
      <c r="H16" s="132">
        <f t="shared" si="1"/>
        <v>0</v>
      </c>
    </row>
    <row r="17" spans="1:8" ht="25.5">
      <c r="A17" s="6" t="s">
        <v>143</v>
      </c>
      <c r="B17" s="6" t="s">
        <v>135</v>
      </c>
      <c r="C17" s="6" t="s">
        <v>147</v>
      </c>
      <c r="D17" s="6" t="s">
        <v>236</v>
      </c>
      <c r="E17" s="5" t="s">
        <v>132</v>
      </c>
      <c r="F17" s="5">
        <v>1</v>
      </c>
      <c r="G17" s="103"/>
      <c r="H17" s="132">
        <f t="shared" si="1"/>
        <v>0</v>
      </c>
    </row>
    <row r="18" spans="1:8" ht="38.25">
      <c r="A18" s="6" t="s">
        <v>146</v>
      </c>
      <c r="B18" s="6" t="s">
        <v>135</v>
      </c>
      <c r="C18" s="6" t="s">
        <v>150</v>
      </c>
      <c r="D18" s="6" t="s">
        <v>237</v>
      </c>
      <c r="E18" s="5" t="s">
        <v>119</v>
      </c>
      <c r="F18" s="5">
        <v>4.5</v>
      </c>
      <c r="G18" s="103"/>
      <c r="H18" s="132">
        <f t="shared" si="1"/>
        <v>0</v>
      </c>
    </row>
    <row r="19" spans="1:8" ht="25.5">
      <c r="A19" s="6" t="s">
        <v>149</v>
      </c>
      <c r="B19" s="6" t="s">
        <v>135</v>
      </c>
      <c r="C19" s="6" t="s">
        <v>154</v>
      </c>
      <c r="D19" s="6" t="s">
        <v>155</v>
      </c>
      <c r="E19" s="5" t="s">
        <v>136</v>
      </c>
      <c r="F19" s="5">
        <v>1</v>
      </c>
      <c r="G19" s="103"/>
      <c r="H19" s="132">
        <f t="shared" si="1"/>
        <v>0</v>
      </c>
    </row>
    <row r="20" spans="1:8" ht="38.25">
      <c r="A20" s="6" t="s">
        <v>153</v>
      </c>
      <c r="B20" s="6" t="s">
        <v>135</v>
      </c>
      <c r="C20" s="6" t="s">
        <v>158</v>
      </c>
      <c r="D20" s="6" t="s">
        <v>238</v>
      </c>
      <c r="E20" s="5" t="s">
        <v>119</v>
      </c>
      <c r="F20" s="5">
        <v>20</v>
      </c>
      <c r="G20" s="103"/>
      <c r="H20" s="132">
        <f t="shared" si="1"/>
        <v>0</v>
      </c>
    </row>
    <row r="21" spans="1:8" ht="38.25">
      <c r="A21" s="6" t="s">
        <v>156</v>
      </c>
      <c r="B21" s="6" t="s">
        <v>135</v>
      </c>
      <c r="C21" s="6" t="s">
        <v>239</v>
      </c>
      <c r="D21" s="6" t="s">
        <v>240</v>
      </c>
      <c r="E21" s="5" t="s">
        <v>152</v>
      </c>
      <c r="F21" s="5">
        <v>30</v>
      </c>
      <c r="G21" s="103"/>
      <c r="H21" s="132">
        <f t="shared" si="1"/>
        <v>0</v>
      </c>
    </row>
    <row r="22" spans="1:8" ht="38.25">
      <c r="A22" s="6" t="s">
        <v>157</v>
      </c>
      <c r="B22" s="6" t="s">
        <v>135</v>
      </c>
      <c r="C22" s="6" t="s">
        <v>164</v>
      </c>
      <c r="D22" s="6" t="s">
        <v>241</v>
      </c>
      <c r="E22" s="5" t="s">
        <v>152</v>
      </c>
      <c r="F22" s="5">
        <v>30</v>
      </c>
      <c r="G22" s="103"/>
      <c r="H22" s="132">
        <f t="shared" si="1"/>
        <v>0</v>
      </c>
    </row>
    <row r="23" spans="1:8" ht="25.5">
      <c r="A23" s="6" t="s">
        <v>160</v>
      </c>
      <c r="B23" s="6" t="s">
        <v>135</v>
      </c>
      <c r="C23" s="6" t="s">
        <v>167</v>
      </c>
      <c r="D23" s="6" t="s">
        <v>242</v>
      </c>
      <c r="E23" s="5" t="s">
        <v>206</v>
      </c>
      <c r="F23" s="5">
        <v>1</v>
      </c>
      <c r="G23" s="103"/>
      <c r="H23" s="132">
        <f t="shared" si="1"/>
        <v>0</v>
      </c>
    </row>
    <row r="24" spans="1:8" ht="38.25">
      <c r="A24" s="6" t="s">
        <v>163</v>
      </c>
      <c r="B24" s="6" t="s">
        <v>135</v>
      </c>
      <c r="C24" s="6" t="s">
        <v>184</v>
      </c>
      <c r="D24" s="6" t="s">
        <v>185</v>
      </c>
      <c r="E24" s="5" t="s">
        <v>119</v>
      </c>
      <c r="F24" s="5">
        <v>4</v>
      </c>
      <c r="G24" s="103"/>
      <c r="H24" s="132">
        <f t="shared" si="1"/>
        <v>0</v>
      </c>
    </row>
    <row r="25" spans="1:8" ht="38.25">
      <c r="A25" s="6" t="s">
        <v>166</v>
      </c>
      <c r="B25" s="6" t="s">
        <v>135</v>
      </c>
      <c r="C25" s="6" t="s">
        <v>187</v>
      </c>
      <c r="D25" s="6" t="s">
        <v>243</v>
      </c>
      <c r="E25" s="5" t="s">
        <v>119</v>
      </c>
      <c r="F25" s="5">
        <v>4.5</v>
      </c>
      <c r="G25" s="103"/>
      <c r="H25" s="132">
        <f t="shared" si="1"/>
        <v>0</v>
      </c>
    </row>
    <row r="26" spans="1:9" ht="21" customHeight="1">
      <c r="A26" s="54">
        <v>3</v>
      </c>
      <c r="B26" s="184" t="s">
        <v>189</v>
      </c>
      <c r="C26" s="184"/>
      <c r="D26" s="184"/>
      <c r="E26" s="184"/>
      <c r="F26" s="184"/>
      <c r="G26" s="185">
        <f>SUM(H27:H32)</f>
        <v>0</v>
      </c>
      <c r="H26" s="185"/>
      <c r="I26" s="143"/>
    </row>
    <row r="27" spans="1:9" s="143" customFormat="1" ht="25.5">
      <c r="A27" s="6" t="s">
        <v>306</v>
      </c>
      <c r="B27" s="6" t="s">
        <v>135</v>
      </c>
      <c r="C27" s="6" t="s">
        <v>191</v>
      </c>
      <c r="D27" s="6" t="s">
        <v>192</v>
      </c>
      <c r="E27" s="5" t="s">
        <v>119</v>
      </c>
      <c r="F27" s="5">
        <v>35</v>
      </c>
      <c r="G27" s="103"/>
      <c r="H27" s="132">
        <f aca="true" t="shared" si="2" ref="H27:H32">G27*F27</f>
        <v>0</v>
      </c>
      <c r="I27" s="4"/>
    </row>
    <row r="28" spans="1:8" ht="39" customHeight="1">
      <c r="A28" s="6" t="s">
        <v>309</v>
      </c>
      <c r="B28" s="6" t="s">
        <v>135</v>
      </c>
      <c r="C28" s="6" t="s">
        <v>195</v>
      </c>
      <c r="D28" s="6" t="s">
        <v>196</v>
      </c>
      <c r="E28" s="5" t="s">
        <v>244</v>
      </c>
      <c r="F28" s="5">
        <v>1</v>
      </c>
      <c r="G28" s="103"/>
      <c r="H28" s="144">
        <f t="shared" si="2"/>
        <v>0</v>
      </c>
    </row>
    <row r="29" spans="1:10" s="20" customFormat="1" ht="25.5">
      <c r="A29" s="6" t="s">
        <v>312</v>
      </c>
      <c r="B29" s="6" t="s">
        <v>135</v>
      </c>
      <c r="C29" s="6" t="s">
        <v>198</v>
      </c>
      <c r="D29" s="6" t="s">
        <v>245</v>
      </c>
      <c r="E29" s="5" t="s">
        <v>244</v>
      </c>
      <c r="F29" s="5">
        <v>2</v>
      </c>
      <c r="G29" s="103"/>
      <c r="H29" s="132">
        <f t="shared" si="2"/>
        <v>0</v>
      </c>
      <c r="I29" s="4"/>
      <c r="J29" s="4"/>
    </row>
    <row r="30" spans="1:8" ht="25.5">
      <c r="A30" s="6" t="s">
        <v>190</v>
      </c>
      <c r="B30" s="6" t="s">
        <v>135</v>
      </c>
      <c r="C30" s="6" t="s">
        <v>201</v>
      </c>
      <c r="D30" s="6" t="s">
        <v>202</v>
      </c>
      <c r="E30" s="5" t="s">
        <v>244</v>
      </c>
      <c r="F30" s="5">
        <v>3</v>
      </c>
      <c r="G30" s="103"/>
      <c r="H30" s="132">
        <f t="shared" si="2"/>
        <v>0</v>
      </c>
    </row>
    <row r="31" spans="1:8" ht="31.5" customHeight="1">
      <c r="A31" s="6" t="s">
        <v>193</v>
      </c>
      <c r="B31" s="6" t="s">
        <v>135</v>
      </c>
      <c r="C31" s="6" t="s">
        <v>204</v>
      </c>
      <c r="D31" s="6" t="s">
        <v>246</v>
      </c>
      <c r="E31" s="5" t="s">
        <v>247</v>
      </c>
      <c r="F31" s="5">
        <v>3</v>
      </c>
      <c r="G31" s="103"/>
      <c r="H31" s="132">
        <f t="shared" si="2"/>
        <v>0</v>
      </c>
    </row>
    <row r="32" spans="1:8" ht="25.5">
      <c r="A32" s="6" t="s">
        <v>197</v>
      </c>
      <c r="B32" s="6" t="s">
        <v>135</v>
      </c>
      <c r="C32" s="6" t="s">
        <v>208</v>
      </c>
      <c r="D32" s="6" t="s">
        <v>248</v>
      </c>
      <c r="E32" s="5" t="s">
        <v>132</v>
      </c>
      <c r="F32" s="5">
        <v>1</v>
      </c>
      <c r="G32" s="103"/>
      <c r="H32" s="132">
        <f t="shared" si="2"/>
        <v>0</v>
      </c>
    </row>
    <row r="33" spans="1:9" ht="18">
      <c r="A33" s="20"/>
      <c r="B33" s="20"/>
      <c r="C33" s="20"/>
      <c r="D33" s="20"/>
      <c r="E33" s="105"/>
      <c r="F33" s="106" t="s">
        <v>682</v>
      </c>
      <c r="G33" s="187">
        <f>G26+G13+G4</f>
        <v>0</v>
      </c>
      <c r="H33" s="187"/>
      <c r="I33" s="20"/>
    </row>
    <row r="34" ht="18">
      <c r="J34" s="20"/>
    </row>
    <row r="35" ht="24.75" customHeight="1"/>
    <row r="36" spans="1:10" s="20" customFormat="1" ht="24.75" customHeight="1">
      <c r="A36" s="27"/>
      <c r="B36" s="27"/>
      <c r="C36" s="27"/>
      <c r="D36" s="27"/>
      <c r="E36" s="28"/>
      <c r="F36" s="28"/>
      <c r="G36" s="4"/>
      <c r="H36" s="4"/>
      <c r="I36" s="4"/>
      <c r="J36" s="4"/>
    </row>
  </sheetData>
  <sheetProtection password="CA71" sheet="1" objects="1" scenarios="1"/>
  <mergeCells count="14">
    <mergeCell ref="G33:H33"/>
    <mergeCell ref="G2:H2"/>
    <mergeCell ref="B4:F4"/>
    <mergeCell ref="A2:A3"/>
    <mergeCell ref="G4:H4"/>
    <mergeCell ref="A1:H1"/>
    <mergeCell ref="B26:F26"/>
    <mergeCell ref="G26:H26"/>
    <mergeCell ref="B13:F13"/>
    <mergeCell ref="B2:C3"/>
    <mergeCell ref="D2:D3"/>
    <mergeCell ref="E2:E3"/>
    <mergeCell ref="F2:F3"/>
    <mergeCell ref="G13:H13"/>
  </mergeCells>
  <printOptions/>
  <pageMargins left="0.34" right="0.34" top="0.36" bottom="2.23" header="0.28" footer="0.5"/>
  <pageSetup fitToHeight="5" fitToWidth="1" horizontalDpi="600" verticalDpi="600" orientation="portrait" paperSize="9" scale="94" r:id="rId3"/>
  <headerFooter alignWithMargins="0">
    <oddFooter>&amp;L&amp;A&amp;RStr. ...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I93"/>
  <sheetViews>
    <sheetView zoomScale="125" zoomScaleNormal="125" workbookViewId="0" topLeftCell="A86">
      <selection activeCell="A1" sqref="A1:H92"/>
    </sheetView>
  </sheetViews>
  <sheetFormatPr defaultColWidth="9.140625" defaultRowHeight="12.75"/>
  <cols>
    <col min="1" max="1" width="5.7109375" style="27" customWidth="1"/>
    <col min="2" max="2" width="6.140625" style="27" customWidth="1"/>
    <col min="3" max="3" width="7.28125" style="27" customWidth="1"/>
    <col min="4" max="4" width="47.140625" style="27" customWidth="1"/>
    <col min="5" max="5" width="4.421875" style="28" customWidth="1"/>
    <col min="6" max="6" width="9.28125" style="111" customWidth="1"/>
    <col min="7" max="7" width="10.140625" style="3" customWidth="1"/>
    <col min="8" max="8" width="13.421875" style="3" customWidth="1"/>
    <col min="9" max="16384" width="9.140625" style="3" customWidth="1"/>
  </cols>
  <sheetData>
    <row r="1" spans="1:8" s="4" customFormat="1" ht="20.25" customHeight="1">
      <c r="A1" s="193" t="s">
        <v>78</v>
      </c>
      <c r="B1" s="171"/>
      <c r="C1" s="171"/>
      <c r="D1" s="171"/>
      <c r="E1" s="171"/>
      <c r="F1" s="171"/>
      <c r="G1" s="171"/>
      <c r="H1" s="171"/>
    </row>
    <row r="2" spans="1:8" s="25" customFormat="1" ht="12.75">
      <c r="A2" s="190" t="s">
        <v>72</v>
      </c>
      <c r="B2" s="186" t="s">
        <v>100</v>
      </c>
      <c r="C2" s="186"/>
      <c r="D2" s="186" t="s">
        <v>101</v>
      </c>
      <c r="E2" s="158" t="s">
        <v>102</v>
      </c>
      <c r="F2" s="199" t="s">
        <v>103</v>
      </c>
      <c r="G2" s="188" t="str">
        <f>'W bud gr 3'!G2:H2</f>
        <v>nazwa firmy</v>
      </c>
      <c r="H2" s="188"/>
    </row>
    <row r="3" spans="1:8" s="4" customFormat="1" ht="12.75">
      <c r="A3" s="190"/>
      <c r="B3" s="186"/>
      <c r="C3" s="186"/>
      <c r="D3" s="186"/>
      <c r="E3" s="159"/>
      <c r="F3" s="200"/>
      <c r="G3" s="5" t="s">
        <v>88</v>
      </c>
      <c r="H3" s="5" t="s">
        <v>89</v>
      </c>
    </row>
    <row r="4" spans="1:8" s="36" customFormat="1" ht="15">
      <c r="A4" s="17">
        <v>1</v>
      </c>
      <c r="B4" s="197" t="s">
        <v>249</v>
      </c>
      <c r="C4" s="197"/>
      <c r="D4" s="197"/>
      <c r="E4" s="197"/>
      <c r="F4" s="197"/>
      <c r="G4" s="192">
        <f>SUM(H5:H10)</f>
        <v>0</v>
      </c>
      <c r="H4" s="192"/>
    </row>
    <row r="5" spans="1:8" ht="27.75" customHeight="1">
      <c r="A5" s="26" t="s">
        <v>105</v>
      </c>
      <c r="B5" s="39" t="s">
        <v>250</v>
      </c>
      <c r="C5" s="39" t="s">
        <v>251</v>
      </c>
      <c r="D5" s="39" t="s">
        <v>252</v>
      </c>
      <c r="E5" s="40" t="s">
        <v>229</v>
      </c>
      <c r="F5" s="110">
        <v>1585</v>
      </c>
      <c r="G5" s="103"/>
      <c r="H5" s="108">
        <f>F5*G5</f>
        <v>0</v>
      </c>
    </row>
    <row r="6" spans="1:8" ht="24.75" customHeight="1">
      <c r="A6" s="26" t="s">
        <v>110</v>
      </c>
      <c r="B6" s="39" t="s">
        <v>253</v>
      </c>
      <c r="C6" s="39" t="s">
        <v>254</v>
      </c>
      <c r="D6" s="39" t="s">
        <v>255</v>
      </c>
      <c r="E6" s="40" t="s">
        <v>229</v>
      </c>
      <c r="F6" s="110">
        <v>143.4</v>
      </c>
      <c r="G6" s="103"/>
      <c r="H6" s="108">
        <f aca="true" t="shared" si="0" ref="H6:H68">F6*G6</f>
        <v>0</v>
      </c>
    </row>
    <row r="7" spans="1:8" ht="27" customHeight="1">
      <c r="A7" s="26" t="s">
        <v>113</v>
      </c>
      <c r="B7" s="39" t="s">
        <v>250</v>
      </c>
      <c r="C7" s="39" t="s">
        <v>256</v>
      </c>
      <c r="D7" s="39" t="s">
        <v>257</v>
      </c>
      <c r="E7" s="40" t="s">
        <v>229</v>
      </c>
      <c r="F7" s="110">
        <v>1886.9</v>
      </c>
      <c r="G7" s="103"/>
      <c r="H7" s="108">
        <f t="shared" si="0"/>
        <v>0</v>
      </c>
    </row>
    <row r="8" spans="1:8" ht="36" customHeight="1">
      <c r="A8" s="26" t="s">
        <v>116</v>
      </c>
      <c r="B8" s="39" t="s">
        <v>250</v>
      </c>
      <c r="C8" s="39" t="s">
        <v>258</v>
      </c>
      <c r="D8" s="39" t="s">
        <v>259</v>
      </c>
      <c r="E8" s="40" t="s">
        <v>229</v>
      </c>
      <c r="F8" s="110">
        <v>158.5</v>
      </c>
      <c r="G8" s="103"/>
      <c r="H8" s="108">
        <f t="shared" si="0"/>
        <v>0</v>
      </c>
    </row>
    <row r="9" spans="1:8" ht="33.75">
      <c r="A9" s="26" t="s">
        <v>120</v>
      </c>
      <c r="B9" s="39" t="s">
        <v>253</v>
      </c>
      <c r="C9" s="39" t="s">
        <v>260</v>
      </c>
      <c r="D9" s="39" t="s">
        <v>261</v>
      </c>
      <c r="E9" s="40" t="s">
        <v>229</v>
      </c>
      <c r="F9" s="110">
        <v>2868</v>
      </c>
      <c r="G9" s="103"/>
      <c r="H9" s="108">
        <f t="shared" si="0"/>
        <v>0</v>
      </c>
    </row>
    <row r="10" spans="1:8" ht="25.5" customHeight="1">
      <c r="A10" s="26" t="s">
        <v>123</v>
      </c>
      <c r="B10" s="39" t="s">
        <v>250</v>
      </c>
      <c r="C10" s="39" t="s">
        <v>262</v>
      </c>
      <c r="D10" s="39" t="s">
        <v>263</v>
      </c>
      <c r="E10" s="40" t="s">
        <v>264</v>
      </c>
      <c r="F10" s="110">
        <v>1.299</v>
      </c>
      <c r="G10" s="103"/>
      <c r="H10" s="108">
        <f t="shared" si="0"/>
        <v>0</v>
      </c>
    </row>
    <row r="11" spans="1:8" s="36" customFormat="1" ht="15">
      <c r="A11" s="17">
        <v>2</v>
      </c>
      <c r="B11" s="194" t="s">
        <v>265</v>
      </c>
      <c r="C11" s="195"/>
      <c r="D11" s="195"/>
      <c r="E11" s="195"/>
      <c r="F11" s="196"/>
      <c r="G11" s="198">
        <f>SUM(H12:H20)</f>
        <v>0</v>
      </c>
      <c r="H11" s="198"/>
    </row>
    <row r="12" spans="1:8" ht="23.25" customHeight="1">
      <c r="A12" s="26" t="s">
        <v>266</v>
      </c>
      <c r="B12" s="39" t="s">
        <v>135</v>
      </c>
      <c r="C12" s="39" t="s">
        <v>267</v>
      </c>
      <c r="D12" s="39" t="s">
        <v>268</v>
      </c>
      <c r="E12" s="40" t="s">
        <v>269</v>
      </c>
      <c r="F12" s="110">
        <v>1065.5</v>
      </c>
      <c r="G12" s="103"/>
      <c r="H12" s="108">
        <f t="shared" si="0"/>
        <v>0</v>
      </c>
    </row>
    <row r="13" spans="1:8" ht="23.25" customHeight="1">
      <c r="A13" s="26" t="s">
        <v>270</v>
      </c>
      <c r="B13" s="39" t="s">
        <v>135</v>
      </c>
      <c r="C13" s="39" t="s">
        <v>271</v>
      </c>
      <c r="D13" s="39" t="s">
        <v>272</v>
      </c>
      <c r="E13" s="40" t="s">
        <v>232</v>
      </c>
      <c r="F13" s="110">
        <v>1065.5</v>
      </c>
      <c r="G13" s="103"/>
      <c r="H13" s="108">
        <f t="shared" si="0"/>
        <v>0</v>
      </c>
    </row>
    <row r="14" spans="1:8" ht="23.25" customHeight="1">
      <c r="A14" s="26" t="s">
        <v>134</v>
      </c>
      <c r="B14" s="39" t="s">
        <v>135</v>
      </c>
      <c r="C14" s="39" t="s">
        <v>273</v>
      </c>
      <c r="D14" s="39" t="s">
        <v>274</v>
      </c>
      <c r="E14" s="40" t="s">
        <v>152</v>
      </c>
      <c r="F14" s="110">
        <v>998</v>
      </c>
      <c r="G14" s="103"/>
      <c r="H14" s="108">
        <f t="shared" si="0"/>
        <v>0</v>
      </c>
    </row>
    <row r="15" spans="1:8" ht="23.25" customHeight="1">
      <c r="A15" s="26" t="s">
        <v>137</v>
      </c>
      <c r="B15" s="39" t="s">
        <v>135</v>
      </c>
      <c r="C15" s="39" t="s">
        <v>275</v>
      </c>
      <c r="D15" s="39" t="s">
        <v>276</v>
      </c>
      <c r="E15" s="40" t="s">
        <v>277</v>
      </c>
      <c r="F15" s="110">
        <v>4</v>
      </c>
      <c r="G15" s="103"/>
      <c r="H15" s="108">
        <f t="shared" si="0"/>
        <v>0</v>
      </c>
    </row>
    <row r="16" spans="1:8" ht="23.25" customHeight="1">
      <c r="A16" s="26" t="s">
        <v>140</v>
      </c>
      <c r="B16" s="39" t="s">
        <v>135</v>
      </c>
      <c r="C16" s="39" t="s">
        <v>278</v>
      </c>
      <c r="D16" s="39" t="s">
        <v>279</v>
      </c>
      <c r="E16" s="40" t="s">
        <v>277</v>
      </c>
      <c r="F16" s="110">
        <v>446</v>
      </c>
      <c r="G16" s="103"/>
      <c r="H16" s="108">
        <f t="shared" si="0"/>
        <v>0</v>
      </c>
    </row>
    <row r="17" spans="1:8" ht="23.25" customHeight="1">
      <c r="A17" s="26" t="s">
        <v>143</v>
      </c>
      <c r="B17" s="39" t="s">
        <v>135</v>
      </c>
      <c r="C17" s="39" t="s">
        <v>280</v>
      </c>
      <c r="D17" s="39" t="s">
        <v>281</v>
      </c>
      <c r="E17" s="40" t="s">
        <v>277</v>
      </c>
      <c r="F17" s="110">
        <v>178</v>
      </c>
      <c r="G17" s="103"/>
      <c r="H17" s="108">
        <f t="shared" si="0"/>
        <v>0</v>
      </c>
    </row>
    <row r="18" spans="1:8" ht="23.25" customHeight="1">
      <c r="A18" s="26" t="s">
        <v>146</v>
      </c>
      <c r="B18" s="39" t="s">
        <v>135</v>
      </c>
      <c r="C18" s="39" t="s">
        <v>282</v>
      </c>
      <c r="D18" s="39" t="s">
        <v>283</v>
      </c>
      <c r="E18" s="40" t="s">
        <v>229</v>
      </c>
      <c r="F18" s="110">
        <v>10</v>
      </c>
      <c r="G18" s="103"/>
      <c r="H18" s="108">
        <f t="shared" si="0"/>
        <v>0</v>
      </c>
    </row>
    <row r="19" spans="1:8" ht="23.25" customHeight="1">
      <c r="A19" s="26" t="s">
        <v>149</v>
      </c>
      <c r="B19" s="39" t="s">
        <v>253</v>
      </c>
      <c r="C19" s="39" t="s">
        <v>284</v>
      </c>
      <c r="D19" s="39" t="s">
        <v>285</v>
      </c>
      <c r="E19" s="40" t="s">
        <v>286</v>
      </c>
      <c r="F19" s="110">
        <v>118.8</v>
      </c>
      <c r="G19" s="103"/>
      <c r="H19" s="108">
        <f t="shared" si="0"/>
        <v>0</v>
      </c>
    </row>
    <row r="20" spans="1:8" ht="23.25" customHeight="1">
      <c r="A20" s="26" t="s">
        <v>153</v>
      </c>
      <c r="B20" s="39" t="s">
        <v>253</v>
      </c>
      <c r="C20" s="39" t="s">
        <v>287</v>
      </c>
      <c r="D20" s="39" t="s">
        <v>288</v>
      </c>
      <c r="E20" s="40" t="s">
        <v>286</v>
      </c>
      <c r="F20" s="110">
        <v>2376</v>
      </c>
      <c r="G20" s="103"/>
      <c r="H20" s="108">
        <f t="shared" si="0"/>
        <v>0</v>
      </c>
    </row>
    <row r="21" spans="1:8" s="36" customFormat="1" ht="15">
      <c r="A21" s="17">
        <v>3</v>
      </c>
      <c r="B21" s="191" t="s">
        <v>289</v>
      </c>
      <c r="C21" s="191"/>
      <c r="D21" s="191"/>
      <c r="E21" s="191"/>
      <c r="F21" s="191"/>
      <c r="G21" s="198">
        <f>SUM(H22:H77)</f>
        <v>0</v>
      </c>
      <c r="H21" s="198"/>
    </row>
    <row r="22" spans="1:8" ht="12.75">
      <c r="A22" s="26">
        <v>16</v>
      </c>
      <c r="B22" s="39"/>
      <c r="C22" s="39"/>
      <c r="D22" s="39" t="s">
        <v>90</v>
      </c>
      <c r="E22" s="41" t="s">
        <v>687</v>
      </c>
      <c r="F22" s="110">
        <v>1356.8</v>
      </c>
      <c r="G22" s="103"/>
      <c r="H22" s="108">
        <f t="shared" si="0"/>
        <v>0</v>
      </c>
    </row>
    <row r="23" spans="1:8" ht="26.25" customHeight="1">
      <c r="A23" s="26" t="s">
        <v>293</v>
      </c>
      <c r="B23" s="39" t="s">
        <v>135</v>
      </c>
      <c r="C23" s="39" t="s">
        <v>294</v>
      </c>
      <c r="D23" s="39" t="s">
        <v>295</v>
      </c>
      <c r="E23" s="40" t="s">
        <v>269</v>
      </c>
      <c r="F23" s="110">
        <v>2713.6</v>
      </c>
      <c r="G23" s="103"/>
      <c r="H23" s="108">
        <f t="shared" si="0"/>
        <v>0</v>
      </c>
    </row>
    <row r="24" spans="1:8" ht="26.25" customHeight="1">
      <c r="A24" s="29" t="s">
        <v>296</v>
      </c>
      <c r="B24" s="42" t="s">
        <v>135</v>
      </c>
      <c r="C24" s="42" t="s">
        <v>297</v>
      </c>
      <c r="D24" s="42" t="s">
        <v>298</v>
      </c>
      <c r="E24" s="40" t="s">
        <v>299</v>
      </c>
      <c r="F24" s="110">
        <v>5</v>
      </c>
      <c r="G24" s="103"/>
      <c r="H24" s="108">
        <f t="shared" si="0"/>
        <v>0</v>
      </c>
    </row>
    <row r="25" spans="1:8" ht="26.25" customHeight="1">
      <c r="A25" s="26" t="s">
        <v>300</v>
      </c>
      <c r="B25" s="39" t="s">
        <v>135</v>
      </c>
      <c r="C25" s="39" t="s">
        <v>301</v>
      </c>
      <c r="D25" s="39" t="s">
        <v>447</v>
      </c>
      <c r="E25" s="40" t="s">
        <v>302</v>
      </c>
      <c r="F25" s="110">
        <v>1556</v>
      </c>
      <c r="G25" s="103"/>
      <c r="H25" s="108">
        <f t="shared" si="0"/>
        <v>0</v>
      </c>
    </row>
    <row r="26" spans="1:8" ht="26.25" customHeight="1">
      <c r="A26" s="26" t="s">
        <v>303</v>
      </c>
      <c r="B26" s="39" t="s">
        <v>135</v>
      </c>
      <c r="C26" s="39" t="s">
        <v>304</v>
      </c>
      <c r="D26" s="39" t="s">
        <v>305</v>
      </c>
      <c r="E26" s="40" t="s">
        <v>302</v>
      </c>
      <c r="F26" s="110">
        <v>638</v>
      </c>
      <c r="G26" s="103"/>
      <c r="H26" s="108">
        <f t="shared" si="0"/>
        <v>0</v>
      </c>
    </row>
    <row r="27" spans="1:8" ht="33.75">
      <c r="A27" s="26" t="s">
        <v>306</v>
      </c>
      <c r="B27" s="39" t="s">
        <v>135</v>
      </c>
      <c r="C27" s="39" t="s">
        <v>307</v>
      </c>
      <c r="D27" s="39" t="s">
        <v>308</v>
      </c>
      <c r="E27" s="41" t="s">
        <v>687</v>
      </c>
      <c r="F27" s="110">
        <v>613.3</v>
      </c>
      <c r="G27" s="103"/>
      <c r="H27" s="108">
        <f t="shared" si="0"/>
        <v>0</v>
      </c>
    </row>
    <row r="28" spans="1:8" ht="24" customHeight="1">
      <c r="A28" s="26" t="s">
        <v>309</v>
      </c>
      <c r="B28" s="39" t="s">
        <v>135</v>
      </c>
      <c r="C28" s="39" t="s">
        <v>310</v>
      </c>
      <c r="D28" s="39" t="s">
        <v>311</v>
      </c>
      <c r="E28" s="41" t="s">
        <v>687</v>
      </c>
      <c r="F28" s="110">
        <v>613.3</v>
      </c>
      <c r="G28" s="103"/>
      <c r="H28" s="108">
        <f t="shared" si="0"/>
        <v>0</v>
      </c>
    </row>
    <row r="29" spans="1:8" ht="24" customHeight="1">
      <c r="A29" s="26" t="s">
        <v>312</v>
      </c>
      <c r="B29" s="39" t="s">
        <v>313</v>
      </c>
      <c r="C29" s="39" t="s">
        <v>314</v>
      </c>
      <c r="D29" s="39" t="s">
        <v>315</v>
      </c>
      <c r="E29" s="40" t="s">
        <v>152</v>
      </c>
      <c r="F29" s="110">
        <v>2624</v>
      </c>
      <c r="G29" s="103"/>
      <c r="H29" s="108">
        <f t="shared" si="0"/>
        <v>0</v>
      </c>
    </row>
    <row r="30" spans="1:8" ht="24" customHeight="1">
      <c r="A30" s="26" t="s">
        <v>190</v>
      </c>
      <c r="B30" s="39" t="s">
        <v>313</v>
      </c>
      <c r="C30" s="39" t="s">
        <v>316</v>
      </c>
      <c r="D30" s="39" t="s">
        <v>317</v>
      </c>
      <c r="E30" s="40" t="s">
        <v>318</v>
      </c>
      <c r="F30" s="110">
        <v>15</v>
      </c>
      <c r="G30" s="103"/>
      <c r="H30" s="108">
        <f t="shared" si="0"/>
        <v>0</v>
      </c>
    </row>
    <row r="31" spans="1:8" ht="24" customHeight="1">
      <c r="A31" s="26" t="s">
        <v>193</v>
      </c>
      <c r="B31" s="39" t="s">
        <v>135</v>
      </c>
      <c r="C31" s="39" t="s">
        <v>319</v>
      </c>
      <c r="D31" s="39" t="s">
        <v>320</v>
      </c>
      <c r="E31" s="40" t="s">
        <v>152</v>
      </c>
      <c r="F31" s="110">
        <v>1380</v>
      </c>
      <c r="G31" s="103"/>
      <c r="H31" s="108">
        <f t="shared" si="0"/>
        <v>0</v>
      </c>
    </row>
    <row r="32" spans="1:8" ht="24" customHeight="1">
      <c r="A32" s="26" t="s">
        <v>197</v>
      </c>
      <c r="B32" s="39" t="s">
        <v>135</v>
      </c>
      <c r="C32" s="39" t="s">
        <v>319</v>
      </c>
      <c r="D32" s="39" t="s">
        <v>321</v>
      </c>
      <c r="E32" s="40" t="s">
        <v>152</v>
      </c>
      <c r="F32" s="110">
        <v>352</v>
      </c>
      <c r="G32" s="103"/>
      <c r="H32" s="108">
        <f t="shared" si="0"/>
        <v>0</v>
      </c>
    </row>
    <row r="33" spans="1:8" ht="24" customHeight="1">
      <c r="A33" s="26" t="s">
        <v>200</v>
      </c>
      <c r="B33" s="39" t="s">
        <v>135</v>
      </c>
      <c r="C33" s="39" t="s">
        <v>271</v>
      </c>
      <c r="D33" s="39" t="s">
        <v>322</v>
      </c>
      <c r="E33" s="40" t="s">
        <v>688</v>
      </c>
      <c r="F33" s="110">
        <v>267.7</v>
      </c>
      <c r="G33" s="103"/>
      <c r="H33" s="108">
        <f t="shared" si="0"/>
        <v>0</v>
      </c>
    </row>
    <row r="34" spans="1:8" ht="24" customHeight="1">
      <c r="A34" s="26" t="s">
        <v>203</v>
      </c>
      <c r="B34" s="39" t="s">
        <v>135</v>
      </c>
      <c r="C34" s="39" t="s">
        <v>267</v>
      </c>
      <c r="D34" s="39" t="s">
        <v>323</v>
      </c>
      <c r="E34" s="40" t="s">
        <v>688</v>
      </c>
      <c r="F34" s="110">
        <v>730</v>
      </c>
      <c r="G34" s="103"/>
      <c r="H34" s="108">
        <f t="shared" si="0"/>
        <v>0</v>
      </c>
    </row>
    <row r="35" spans="1:8" ht="24" customHeight="1">
      <c r="A35" s="26" t="s">
        <v>207</v>
      </c>
      <c r="B35" s="39" t="s">
        <v>135</v>
      </c>
      <c r="C35" s="39" t="s">
        <v>324</v>
      </c>
      <c r="D35" s="39" t="s">
        <v>448</v>
      </c>
      <c r="E35" s="40" t="s">
        <v>152</v>
      </c>
      <c r="F35" s="110">
        <v>48</v>
      </c>
      <c r="G35" s="103"/>
      <c r="H35" s="108">
        <f t="shared" si="0"/>
        <v>0</v>
      </c>
    </row>
    <row r="36" spans="1:8" ht="24" customHeight="1">
      <c r="A36" s="26" t="s">
        <v>325</v>
      </c>
      <c r="B36" s="39" t="s">
        <v>135</v>
      </c>
      <c r="C36" s="39" t="s">
        <v>326</v>
      </c>
      <c r="D36" s="39" t="s">
        <v>327</v>
      </c>
      <c r="E36" s="40" t="s">
        <v>152</v>
      </c>
      <c r="F36" s="110">
        <v>48</v>
      </c>
      <c r="G36" s="103"/>
      <c r="H36" s="108">
        <f t="shared" si="0"/>
        <v>0</v>
      </c>
    </row>
    <row r="37" spans="1:8" ht="24" customHeight="1">
      <c r="A37" s="26" t="s">
        <v>328</v>
      </c>
      <c r="B37" s="39" t="s">
        <v>135</v>
      </c>
      <c r="C37" s="39" t="s">
        <v>275</v>
      </c>
      <c r="D37" s="39" t="s">
        <v>329</v>
      </c>
      <c r="E37" s="40" t="s">
        <v>330</v>
      </c>
      <c r="F37" s="110">
        <v>6</v>
      </c>
      <c r="G37" s="103"/>
      <c r="H37" s="108">
        <f t="shared" si="0"/>
        <v>0</v>
      </c>
    </row>
    <row r="38" spans="1:8" ht="24" customHeight="1">
      <c r="A38" s="26" t="s">
        <v>331</v>
      </c>
      <c r="B38" s="39" t="s">
        <v>135</v>
      </c>
      <c r="C38" s="39" t="s">
        <v>332</v>
      </c>
      <c r="D38" s="39" t="s">
        <v>333</v>
      </c>
      <c r="E38" s="40" t="s">
        <v>277</v>
      </c>
      <c r="F38" s="110">
        <v>3</v>
      </c>
      <c r="G38" s="103"/>
      <c r="H38" s="108">
        <f t="shared" si="0"/>
        <v>0</v>
      </c>
    </row>
    <row r="39" spans="1:8" ht="24" customHeight="1">
      <c r="A39" s="26" t="s">
        <v>334</v>
      </c>
      <c r="B39" s="39" t="s">
        <v>135</v>
      </c>
      <c r="C39" s="39" t="s">
        <v>335</v>
      </c>
      <c r="D39" s="39" t="s">
        <v>336</v>
      </c>
      <c r="E39" s="40" t="s">
        <v>277</v>
      </c>
      <c r="F39" s="110">
        <v>3</v>
      </c>
      <c r="G39" s="103"/>
      <c r="H39" s="108">
        <f t="shared" si="0"/>
        <v>0</v>
      </c>
    </row>
    <row r="40" spans="1:8" ht="24" customHeight="1">
      <c r="A40" s="26" t="s">
        <v>337</v>
      </c>
      <c r="B40" s="39" t="s">
        <v>135</v>
      </c>
      <c r="C40" s="39" t="s">
        <v>339</v>
      </c>
      <c r="D40" s="39" t="s">
        <v>340</v>
      </c>
      <c r="E40" s="40" t="s">
        <v>277</v>
      </c>
      <c r="F40" s="110">
        <v>1</v>
      </c>
      <c r="G40" s="103"/>
      <c r="H40" s="108">
        <f t="shared" si="0"/>
        <v>0</v>
      </c>
    </row>
    <row r="41" spans="1:8" ht="24" customHeight="1">
      <c r="A41" s="26" t="s">
        <v>338</v>
      </c>
      <c r="B41" s="39" t="s">
        <v>135</v>
      </c>
      <c r="C41" s="39" t="s">
        <v>342</v>
      </c>
      <c r="D41" s="39" t="s">
        <v>343</v>
      </c>
      <c r="E41" s="40" t="s">
        <v>277</v>
      </c>
      <c r="F41" s="110">
        <v>2</v>
      </c>
      <c r="G41" s="103"/>
      <c r="H41" s="108">
        <f t="shared" si="0"/>
        <v>0</v>
      </c>
    </row>
    <row r="42" spans="1:8" ht="24" customHeight="1">
      <c r="A42" s="26" t="s">
        <v>341</v>
      </c>
      <c r="B42" s="39" t="s">
        <v>135</v>
      </c>
      <c r="C42" s="39" t="s">
        <v>345</v>
      </c>
      <c r="D42" s="39" t="s">
        <v>346</v>
      </c>
      <c r="E42" s="40" t="s">
        <v>277</v>
      </c>
      <c r="F42" s="110">
        <v>1</v>
      </c>
      <c r="G42" s="103"/>
      <c r="H42" s="108">
        <f t="shared" si="0"/>
        <v>0</v>
      </c>
    </row>
    <row r="43" spans="1:8" ht="24" customHeight="1">
      <c r="A43" s="26" t="s">
        <v>344</v>
      </c>
      <c r="B43" s="39" t="s">
        <v>135</v>
      </c>
      <c r="C43" s="39" t="s">
        <v>348</v>
      </c>
      <c r="D43" s="39" t="s">
        <v>349</v>
      </c>
      <c r="E43" s="40" t="s">
        <v>277</v>
      </c>
      <c r="F43" s="110">
        <v>1</v>
      </c>
      <c r="G43" s="103"/>
      <c r="H43" s="108">
        <f t="shared" si="0"/>
        <v>0</v>
      </c>
    </row>
    <row r="44" spans="1:8" ht="24" customHeight="1">
      <c r="A44" s="26" t="s">
        <v>347</v>
      </c>
      <c r="B44" s="39" t="s">
        <v>135</v>
      </c>
      <c r="C44" s="39" t="s">
        <v>351</v>
      </c>
      <c r="D44" s="39" t="s">
        <v>352</v>
      </c>
      <c r="E44" s="40" t="s">
        <v>277</v>
      </c>
      <c r="F44" s="110">
        <v>2</v>
      </c>
      <c r="G44" s="103"/>
      <c r="H44" s="108">
        <f t="shared" si="0"/>
        <v>0</v>
      </c>
    </row>
    <row r="45" spans="1:8" ht="24" customHeight="1">
      <c r="A45" s="26" t="s">
        <v>350</v>
      </c>
      <c r="B45" s="39" t="s">
        <v>135</v>
      </c>
      <c r="C45" s="39" t="s">
        <v>354</v>
      </c>
      <c r="D45" s="39" t="s">
        <v>355</v>
      </c>
      <c r="E45" s="40" t="s">
        <v>277</v>
      </c>
      <c r="F45" s="110">
        <v>1</v>
      </c>
      <c r="G45" s="103"/>
      <c r="H45" s="108">
        <f t="shared" si="0"/>
        <v>0</v>
      </c>
    </row>
    <row r="46" spans="1:8" ht="24" customHeight="1">
      <c r="A46" s="26" t="s">
        <v>353</v>
      </c>
      <c r="B46" s="39" t="s">
        <v>135</v>
      </c>
      <c r="C46" s="39" t="s">
        <v>357</v>
      </c>
      <c r="D46" s="39" t="s">
        <v>358</v>
      </c>
      <c r="E46" s="40" t="s">
        <v>277</v>
      </c>
      <c r="F46" s="110">
        <v>40</v>
      </c>
      <c r="G46" s="103"/>
      <c r="H46" s="108">
        <f t="shared" si="0"/>
        <v>0</v>
      </c>
    </row>
    <row r="47" spans="1:8" ht="24" customHeight="1">
      <c r="A47" s="26" t="s">
        <v>356</v>
      </c>
      <c r="B47" s="39" t="s">
        <v>135</v>
      </c>
      <c r="C47" s="39" t="s">
        <v>360</v>
      </c>
      <c r="D47" s="39" t="s">
        <v>361</v>
      </c>
      <c r="E47" s="40" t="s">
        <v>277</v>
      </c>
      <c r="F47" s="110">
        <v>4</v>
      </c>
      <c r="G47" s="103"/>
      <c r="H47" s="108">
        <f t="shared" si="0"/>
        <v>0</v>
      </c>
    </row>
    <row r="48" spans="1:8" ht="24" customHeight="1">
      <c r="A48" s="26" t="s">
        <v>359</v>
      </c>
      <c r="B48" s="39" t="s">
        <v>135</v>
      </c>
      <c r="C48" s="39" t="s">
        <v>363</v>
      </c>
      <c r="D48" s="39" t="s">
        <v>364</v>
      </c>
      <c r="E48" s="40" t="s">
        <v>277</v>
      </c>
      <c r="F48" s="110">
        <v>2</v>
      </c>
      <c r="G48" s="103"/>
      <c r="H48" s="108">
        <f t="shared" si="0"/>
        <v>0</v>
      </c>
    </row>
    <row r="49" spans="1:8" ht="24" customHeight="1">
      <c r="A49" s="26" t="s">
        <v>362</v>
      </c>
      <c r="B49" s="39" t="s">
        <v>135</v>
      </c>
      <c r="C49" s="39" t="s">
        <v>366</v>
      </c>
      <c r="D49" s="39" t="s">
        <v>367</v>
      </c>
      <c r="E49" s="40" t="s">
        <v>277</v>
      </c>
      <c r="F49" s="110">
        <v>4</v>
      </c>
      <c r="G49" s="103"/>
      <c r="H49" s="108">
        <f t="shared" si="0"/>
        <v>0</v>
      </c>
    </row>
    <row r="50" spans="1:8" ht="24" customHeight="1">
      <c r="A50" s="26" t="s">
        <v>365</v>
      </c>
      <c r="B50" s="39" t="s">
        <v>135</v>
      </c>
      <c r="C50" s="39" t="s">
        <v>369</v>
      </c>
      <c r="D50" s="39" t="s">
        <v>370</v>
      </c>
      <c r="E50" s="40" t="s">
        <v>277</v>
      </c>
      <c r="F50" s="110">
        <v>2</v>
      </c>
      <c r="G50" s="103"/>
      <c r="H50" s="108">
        <f t="shared" si="0"/>
        <v>0</v>
      </c>
    </row>
    <row r="51" spans="1:8" ht="24" customHeight="1">
      <c r="A51" s="26" t="s">
        <v>368</v>
      </c>
      <c r="B51" s="39" t="s">
        <v>135</v>
      </c>
      <c r="C51" s="39" t="s">
        <v>372</v>
      </c>
      <c r="D51" s="39" t="s">
        <v>373</v>
      </c>
      <c r="E51" s="40" t="s">
        <v>277</v>
      </c>
      <c r="F51" s="110">
        <v>2</v>
      </c>
      <c r="G51" s="103"/>
      <c r="H51" s="108">
        <f t="shared" si="0"/>
        <v>0</v>
      </c>
    </row>
    <row r="52" spans="1:8" ht="24" customHeight="1">
      <c r="A52" s="26" t="s">
        <v>371</v>
      </c>
      <c r="B52" s="39" t="s">
        <v>135</v>
      </c>
      <c r="C52" s="39" t="s">
        <v>360</v>
      </c>
      <c r="D52" s="39" t="s">
        <v>375</v>
      </c>
      <c r="E52" s="40" t="s">
        <v>277</v>
      </c>
      <c r="F52" s="110">
        <v>12</v>
      </c>
      <c r="G52" s="103"/>
      <c r="H52" s="108">
        <f t="shared" si="0"/>
        <v>0</v>
      </c>
    </row>
    <row r="53" spans="1:8" ht="24" customHeight="1">
      <c r="A53" s="26" t="s">
        <v>374</v>
      </c>
      <c r="B53" s="39" t="s">
        <v>135</v>
      </c>
      <c r="C53" s="39" t="s">
        <v>360</v>
      </c>
      <c r="D53" s="39" t="s">
        <v>377</v>
      </c>
      <c r="E53" s="40" t="s">
        <v>277</v>
      </c>
      <c r="F53" s="110">
        <v>2</v>
      </c>
      <c r="G53" s="103"/>
      <c r="H53" s="108">
        <f t="shared" si="0"/>
        <v>0</v>
      </c>
    </row>
    <row r="54" spans="1:8" ht="24" customHeight="1">
      <c r="A54" s="26" t="s">
        <v>376</v>
      </c>
      <c r="B54" s="39" t="s">
        <v>135</v>
      </c>
      <c r="C54" s="39" t="s">
        <v>379</v>
      </c>
      <c r="D54" s="39" t="s">
        <v>380</v>
      </c>
      <c r="E54" s="40" t="s">
        <v>277</v>
      </c>
      <c r="F54" s="110">
        <v>2</v>
      </c>
      <c r="G54" s="103"/>
      <c r="H54" s="108">
        <f t="shared" si="0"/>
        <v>0</v>
      </c>
    </row>
    <row r="55" spans="1:8" ht="24" customHeight="1">
      <c r="A55" s="26" t="s">
        <v>378</v>
      </c>
      <c r="B55" s="39" t="s">
        <v>135</v>
      </c>
      <c r="C55" s="39" t="s">
        <v>382</v>
      </c>
      <c r="D55" s="39" t="s">
        <v>383</v>
      </c>
      <c r="E55" s="40" t="s">
        <v>277</v>
      </c>
      <c r="F55" s="110">
        <v>4</v>
      </c>
      <c r="G55" s="103"/>
      <c r="H55" s="108">
        <f t="shared" si="0"/>
        <v>0</v>
      </c>
    </row>
    <row r="56" spans="1:8" ht="24" customHeight="1">
      <c r="A56" s="26" t="s">
        <v>381</v>
      </c>
      <c r="B56" s="39" t="s">
        <v>135</v>
      </c>
      <c r="C56" s="39" t="s">
        <v>385</v>
      </c>
      <c r="D56" s="39" t="s">
        <v>386</v>
      </c>
      <c r="E56" s="40" t="s">
        <v>277</v>
      </c>
      <c r="F56" s="110">
        <v>2</v>
      </c>
      <c r="G56" s="103"/>
      <c r="H56" s="108">
        <f t="shared" si="0"/>
        <v>0</v>
      </c>
    </row>
    <row r="57" spans="1:8" ht="24" customHeight="1">
      <c r="A57" s="26" t="s">
        <v>384</v>
      </c>
      <c r="B57" s="39" t="s">
        <v>135</v>
      </c>
      <c r="C57" s="39" t="s">
        <v>388</v>
      </c>
      <c r="D57" s="39" t="s">
        <v>389</v>
      </c>
      <c r="E57" s="40" t="s">
        <v>277</v>
      </c>
      <c r="F57" s="110">
        <v>6</v>
      </c>
      <c r="G57" s="103"/>
      <c r="H57" s="108">
        <f t="shared" si="0"/>
        <v>0</v>
      </c>
    </row>
    <row r="58" spans="1:8" ht="24" customHeight="1">
      <c r="A58" s="26" t="s">
        <v>387</v>
      </c>
      <c r="B58" s="39" t="s">
        <v>135</v>
      </c>
      <c r="C58" s="39" t="s">
        <v>357</v>
      </c>
      <c r="D58" s="39" t="s">
        <v>391</v>
      </c>
      <c r="E58" s="40" t="s">
        <v>277</v>
      </c>
      <c r="F58" s="110">
        <v>2</v>
      </c>
      <c r="G58" s="103"/>
      <c r="H58" s="108">
        <f t="shared" si="0"/>
        <v>0</v>
      </c>
    </row>
    <row r="59" spans="1:8" ht="24" customHeight="1">
      <c r="A59" s="26" t="s">
        <v>390</v>
      </c>
      <c r="B59" s="39" t="s">
        <v>135</v>
      </c>
      <c r="C59" s="39" t="s">
        <v>357</v>
      </c>
      <c r="D59" s="39" t="s">
        <v>393</v>
      </c>
      <c r="E59" s="40" t="s">
        <v>277</v>
      </c>
      <c r="F59" s="110">
        <v>2</v>
      </c>
      <c r="G59" s="103"/>
      <c r="H59" s="108">
        <f t="shared" si="0"/>
        <v>0</v>
      </c>
    </row>
    <row r="60" spans="1:8" ht="24" customHeight="1">
      <c r="A60" s="26" t="s">
        <v>392</v>
      </c>
      <c r="B60" s="39" t="s">
        <v>135</v>
      </c>
      <c r="C60" s="39" t="s">
        <v>395</v>
      </c>
      <c r="D60" s="39" t="s">
        <v>396</v>
      </c>
      <c r="E60" s="40" t="s">
        <v>689</v>
      </c>
      <c r="F60" s="110">
        <v>3.5</v>
      </c>
      <c r="G60" s="103"/>
      <c r="H60" s="108">
        <f t="shared" si="0"/>
        <v>0</v>
      </c>
    </row>
    <row r="61" spans="1:8" ht="24" customHeight="1">
      <c r="A61" s="26" t="s">
        <v>394</v>
      </c>
      <c r="B61" s="39" t="s">
        <v>135</v>
      </c>
      <c r="C61" s="39" t="s">
        <v>398</v>
      </c>
      <c r="D61" s="39" t="s">
        <v>399</v>
      </c>
      <c r="E61" s="40" t="s">
        <v>689</v>
      </c>
      <c r="F61" s="110">
        <v>8.4</v>
      </c>
      <c r="G61" s="103"/>
      <c r="H61" s="108">
        <f t="shared" si="0"/>
        <v>0</v>
      </c>
    </row>
    <row r="62" spans="1:8" ht="24" customHeight="1">
      <c r="A62" s="26" t="s">
        <v>397</v>
      </c>
      <c r="B62" s="39" t="s">
        <v>135</v>
      </c>
      <c r="C62" s="39" t="s">
        <v>401</v>
      </c>
      <c r="D62" s="39" t="s">
        <v>402</v>
      </c>
      <c r="E62" s="40" t="s">
        <v>403</v>
      </c>
      <c r="F62" s="110">
        <v>0.21</v>
      </c>
      <c r="G62" s="103"/>
      <c r="H62" s="108">
        <f t="shared" si="0"/>
        <v>0</v>
      </c>
    </row>
    <row r="63" spans="1:8" ht="24" customHeight="1">
      <c r="A63" s="26" t="s">
        <v>400</v>
      </c>
      <c r="B63" s="39" t="s">
        <v>135</v>
      </c>
      <c r="C63" s="39" t="s">
        <v>401</v>
      </c>
      <c r="D63" s="39" t="s">
        <v>405</v>
      </c>
      <c r="E63" s="40" t="s">
        <v>403</v>
      </c>
      <c r="F63" s="110">
        <v>0.15</v>
      </c>
      <c r="G63" s="103"/>
      <c r="H63" s="108">
        <f t="shared" si="0"/>
        <v>0</v>
      </c>
    </row>
    <row r="64" spans="1:8" ht="24" customHeight="1">
      <c r="A64" s="26" t="s">
        <v>404</v>
      </c>
      <c r="B64" s="39" t="s">
        <v>135</v>
      </c>
      <c r="C64" s="39" t="s">
        <v>407</v>
      </c>
      <c r="D64" s="39" t="s">
        <v>408</v>
      </c>
      <c r="E64" s="40" t="s">
        <v>403</v>
      </c>
      <c r="F64" s="110">
        <v>0.86</v>
      </c>
      <c r="G64" s="103"/>
      <c r="H64" s="108">
        <f t="shared" si="0"/>
        <v>0</v>
      </c>
    </row>
    <row r="65" spans="1:8" ht="24" customHeight="1">
      <c r="A65" s="26" t="s">
        <v>406</v>
      </c>
      <c r="B65" s="39" t="s">
        <v>135</v>
      </c>
      <c r="C65" s="39" t="s">
        <v>407</v>
      </c>
      <c r="D65" s="39" t="s">
        <v>410</v>
      </c>
      <c r="E65" s="40" t="s">
        <v>403</v>
      </c>
      <c r="F65" s="110">
        <v>2.02</v>
      </c>
      <c r="G65" s="103"/>
      <c r="H65" s="108">
        <f t="shared" si="0"/>
        <v>0</v>
      </c>
    </row>
    <row r="66" spans="1:8" ht="24" customHeight="1">
      <c r="A66" s="26" t="s">
        <v>409</v>
      </c>
      <c r="B66" s="39" t="s">
        <v>135</v>
      </c>
      <c r="C66" s="39" t="s">
        <v>412</v>
      </c>
      <c r="D66" s="39" t="s">
        <v>413</v>
      </c>
      <c r="E66" s="40" t="s">
        <v>403</v>
      </c>
      <c r="F66" s="110">
        <v>2.83</v>
      </c>
      <c r="G66" s="103"/>
      <c r="H66" s="108">
        <f t="shared" si="0"/>
        <v>0</v>
      </c>
    </row>
    <row r="67" spans="1:8" ht="24" customHeight="1">
      <c r="A67" s="26" t="s">
        <v>411</v>
      </c>
      <c r="B67" s="39" t="s">
        <v>135</v>
      </c>
      <c r="C67" s="39" t="s">
        <v>415</v>
      </c>
      <c r="D67" s="39" t="s">
        <v>416</v>
      </c>
      <c r="E67" s="40" t="s">
        <v>688</v>
      </c>
      <c r="F67" s="110">
        <v>89.6</v>
      </c>
      <c r="G67" s="103"/>
      <c r="H67" s="108">
        <f t="shared" si="0"/>
        <v>0</v>
      </c>
    </row>
    <row r="68" spans="1:8" ht="24" customHeight="1">
      <c r="A68" s="26" t="s">
        <v>414</v>
      </c>
      <c r="B68" s="39" t="s">
        <v>135</v>
      </c>
      <c r="C68" s="39" t="s">
        <v>418</v>
      </c>
      <c r="D68" s="39" t="s">
        <v>419</v>
      </c>
      <c r="E68" s="40" t="s">
        <v>688</v>
      </c>
      <c r="F68" s="110">
        <v>90</v>
      </c>
      <c r="G68" s="103"/>
      <c r="H68" s="108">
        <f t="shared" si="0"/>
        <v>0</v>
      </c>
    </row>
    <row r="69" spans="1:8" ht="24" customHeight="1">
      <c r="A69" s="26" t="s">
        <v>417</v>
      </c>
      <c r="B69" s="39" t="s">
        <v>135</v>
      </c>
      <c r="C69" s="39" t="s">
        <v>421</v>
      </c>
      <c r="D69" s="39" t="s">
        <v>422</v>
      </c>
      <c r="E69" s="40" t="s">
        <v>688</v>
      </c>
      <c r="F69" s="110">
        <v>89.6</v>
      </c>
      <c r="G69" s="103"/>
      <c r="H69" s="108">
        <f aca="true" t="shared" si="1" ref="H69:H91">F69*G69</f>
        <v>0</v>
      </c>
    </row>
    <row r="70" spans="1:8" ht="24" customHeight="1">
      <c r="A70" s="26" t="s">
        <v>420</v>
      </c>
      <c r="B70" s="39" t="s">
        <v>135</v>
      </c>
      <c r="C70" s="39" t="s">
        <v>424</v>
      </c>
      <c r="D70" s="39" t="s">
        <v>425</v>
      </c>
      <c r="E70" s="40" t="s">
        <v>688</v>
      </c>
      <c r="F70" s="110">
        <v>90</v>
      </c>
      <c r="G70" s="103"/>
      <c r="H70" s="108">
        <f t="shared" si="1"/>
        <v>0</v>
      </c>
    </row>
    <row r="71" spans="1:8" ht="24" customHeight="1">
      <c r="A71" s="26" t="s">
        <v>423</v>
      </c>
      <c r="B71" s="39" t="s">
        <v>135</v>
      </c>
      <c r="C71" s="39" t="s">
        <v>427</v>
      </c>
      <c r="D71" s="39" t="s">
        <v>428</v>
      </c>
      <c r="E71" s="40" t="s">
        <v>688</v>
      </c>
      <c r="F71" s="110">
        <v>89.6</v>
      </c>
      <c r="G71" s="103"/>
      <c r="H71" s="108">
        <f t="shared" si="1"/>
        <v>0</v>
      </c>
    </row>
    <row r="72" spans="1:8" ht="24" customHeight="1">
      <c r="A72" s="26" t="s">
        <v>426</v>
      </c>
      <c r="B72" s="39" t="s">
        <v>135</v>
      </c>
      <c r="C72" s="39" t="s">
        <v>430</v>
      </c>
      <c r="D72" s="39" t="s">
        <v>431</v>
      </c>
      <c r="E72" s="40" t="s">
        <v>688</v>
      </c>
      <c r="F72" s="110">
        <v>90</v>
      </c>
      <c r="G72" s="103"/>
      <c r="H72" s="108">
        <f t="shared" si="1"/>
        <v>0</v>
      </c>
    </row>
    <row r="73" spans="1:8" ht="24" customHeight="1">
      <c r="A73" s="26" t="s">
        <v>429</v>
      </c>
      <c r="B73" s="39" t="s">
        <v>135</v>
      </c>
      <c r="C73" s="39" t="s">
        <v>433</v>
      </c>
      <c r="D73" s="39" t="s">
        <v>434</v>
      </c>
      <c r="E73" s="40" t="s">
        <v>688</v>
      </c>
      <c r="F73" s="110">
        <v>89.6</v>
      </c>
      <c r="G73" s="103"/>
      <c r="H73" s="108">
        <f t="shared" si="1"/>
        <v>0</v>
      </c>
    </row>
    <row r="74" spans="1:8" ht="24" customHeight="1">
      <c r="A74" s="26" t="s">
        <v>432</v>
      </c>
      <c r="B74" s="39" t="s">
        <v>135</v>
      </c>
      <c r="C74" s="39" t="s">
        <v>436</v>
      </c>
      <c r="D74" s="39" t="s">
        <v>437</v>
      </c>
      <c r="E74" s="40" t="s">
        <v>688</v>
      </c>
      <c r="F74" s="110">
        <v>90</v>
      </c>
      <c r="G74" s="103"/>
      <c r="H74" s="108">
        <f t="shared" si="1"/>
        <v>0</v>
      </c>
    </row>
    <row r="75" spans="1:8" ht="24" customHeight="1">
      <c r="A75" s="26" t="s">
        <v>435</v>
      </c>
      <c r="B75" s="39" t="s">
        <v>135</v>
      </c>
      <c r="C75" s="39" t="s">
        <v>439</v>
      </c>
      <c r="D75" s="39" t="s">
        <v>440</v>
      </c>
      <c r="E75" s="40" t="s">
        <v>152</v>
      </c>
      <c r="F75" s="110">
        <v>3</v>
      </c>
      <c r="G75" s="103"/>
      <c r="H75" s="108">
        <f t="shared" si="1"/>
        <v>0</v>
      </c>
    </row>
    <row r="76" spans="1:8" ht="24" customHeight="1">
      <c r="A76" s="26" t="s">
        <v>438</v>
      </c>
      <c r="B76" s="39" t="s">
        <v>442</v>
      </c>
      <c r="C76" s="39" t="s">
        <v>443</v>
      </c>
      <c r="D76" s="39" t="s">
        <v>444</v>
      </c>
      <c r="E76" s="40" t="s">
        <v>445</v>
      </c>
      <c r="F76" s="110">
        <v>10</v>
      </c>
      <c r="G76" s="103"/>
      <c r="H76" s="108">
        <f t="shared" si="1"/>
        <v>0</v>
      </c>
    </row>
    <row r="77" spans="1:8" ht="24" customHeight="1">
      <c r="A77" s="26" t="s">
        <v>441</v>
      </c>
      <c r="B77" s="39" t="s">
        <v>442</v>
      </c>
      <c r="C77" s="39" t="s">
        <v>446</v>
      </c>
      <c r="D77" s="39" t="s">
        <v>450</v>
      </c>
      <c r="E77" s="40" t="s">
        <v>445</v>
      </c>
      <c r="F77" s="110">
        <v>270</v>
      </c>
      <c r="G77" s="103"/>
      <c r="H77" s="108">
        <f t="shared" si="1"/>
        <v>0</v>
      </c>
    </row>
    <row r="78" spans="1:8" s="36" customFormat="1" ht="15">
      <c r="A78" s="17">
        <v>4</v>
      </c>
      <c r="B78" s="191" t="s">
        <v>451</v>
      </c>
      <c r="C78" s="191"/>
      <c r="D78" s="191"/>
      <c r="E78" s="191"/>
      <c r="F78" s="191"/>
      <c r="G78" s="192">
        <f>SUM(H79:H82)</f>
        <v>0</v>
      </c>
      <c r="H78" s="192"/>
    </row>
    <row r="79" spans="1:8" ht="25.5" customHeight="1">
      <c r="A79" s="26" t="s">
        <v>640</v>
      </c>
      <c r="B79" s="39" t="s">
        <v>253</v>
      </c>
      <c r="C79" s="39" t="s">
        <v>254</v>
      </c>
      <c r="D79" s="39" t="s">
        <v>453</v>
      </c>
      <c r="E79" s="40" t="s">
        <v>689</v>
      </c>
      <c r="F79" s="110">
        <v>130</v>
      </c>
      <c r="G79" s="103"/>
      <c r="H79" s="108">
        <f t="shared" si="1"/>
        <v>0</v>
      </c>
    </row>
    <row r="80" spans="1:8" ht="36.75" customHeight="1">
      <c r="A80" s="26" t="s">
        <v>452</v>
      </c>
      <c r="B80" s="39" t="s">
        <v>253</v>
      </c>
      <c r="C80" s="39" t="s">
        <v>260</v>
      </c>
      <c r="D80" s="39" t="s">
        <v>455</v>
      </c>
      <c r="E80" s="40" t="s">
        <v>689</v>
      </c>
      <c r="F80" s="110">
        <v>2599</v>
      </c>
      <c r="G80" s="103"/>
      <c r="H80" s="108">
        <f t="shared" si="1"/>
        <v>0</v>
      </c>
    </row>
    <row r="81" spans="1:8" ht="25.5" customHeight="1">
      <c r="A81" s="26" t="s">
        <v>454</v>
      </c>
      <c r="B81" s="39" t="s">
        <v>250</v>
      </c>
      <c r="C81" s="39" t="s">
        <v>457</v>
      </c>
      <c r="D81" s="39" t="s">
        <v>458</v>
      </c>
      <c r="E81" s="40" t="s">
        <v>688</v>
      </c>
      <c r="F81" s="110">
        <v>1300</v>
      </c>
      <c r="G81" s="103"/>
      <c r="H81" s="108">
        <f t="shared" si="1"/>
        <v>0</v>
      </c>
    </row>
    <row r="82" spans="1:8" ht="25.5" customHeight="1">
      <c r="A82" s="26" t="s">
        <v>456</v>
      </c>
      <c r="B82" s="39" t="s">
        <v>250</v>
      </c>
      <c r="C82" s="39" t="s">
        <v>459</v>
      </c>
      <c r="D82" s="39" t="s">
        <v>460</v>
      </c>
      <c r="E82" s="40" t="s">
        <v>689</v>
      </c>
      <c r="F82" s="110">
        <v>24.5</v>
      </c>
      <c r="G82" s="103"/>
      <c r="H82" s="108">
        <f t="shared" si="1"/>
        <v>0</v>
      </c>
    </row>
    <row r="83" spans="1:8" s="36" customFormat="1" ht="15">
      <c r="A83" s="17">
        <v>5</v>
      </c>
      <c r="B83" s="191" t="s">
        <v>461</v>
      </c>
      <c r="C83" s="191"/>
      <c r="D83" s="191"/>
      <c r="E83" s="191"/>
      <c r="F83" s="191"/>
      <c r="G83" s="192">
        <f>SUM(H84:H91)</f>
        <v>0</v>
      </c>
      <c r="H83" s="192"/>
    </row>
    <row r="84" spans="1:9" s="36" customFormat="1" ht="26.25" customHeight="1">
      <c r="A84" s="26" t="s">
        <v>449</v>
      </c>
      <c r="B84" s="39" t="s">
        <v>250</v>
      </c>
      <c r="C84" s="39" t="s">
        <v>463</v>
      </c>
      <c r="D84" s="39" t="s">
        <v>464</v>
      </c>
      <c r="E84" s="40" t="s">
        <v>688</v>
      </c>
      <c r="F84" s="110">
        <v>15.5</v>
      </c>
      <c r="G84" s="103"/>
      <c r="H84" s="108">
        <f t="shared" si="1"/>
        <v>0</v>
      </c>
      <c r="I84" s="3"/>
    </row>
    <row r="85" spans="1:8" ht="26.25" customHeight="1">
      <c r="A85" s="26" t="s">
        <v>462</v>
      </c>
      <c r="B85" s="39" t="s">
        <v>250</v>
      </c>
      <c r="C85" s="39" t="s">
        <v>466</v>
      </c>
      <c r="D85" s="39" t="s">
        <v>467</v>
      </c>
      <c r="E85" s="40" t="s">
        <v>688</v>
      </c>
      <c r="F85" s="110">
        <v>15.5</v>
      </c>
      <c r="G85" s="103"/>
      <c r="H85" s="108">
        <f t="shared" si="1"/>
        <v>0</v>
      </c>
    </row>
    <row r="86" spans="1:8" ht="26.25" customHeight="1">
      <c r="A86" s="26" t="s">
        <v>465</v>
      </c>
      <c r="B86" s="39" t="s">
        <v>250</v>
      </c>
      <c r="C86" s="39" t="s">
        <v>469</v>
      </c>
      <c r="D86" s="39" t="s">
        <v>470</v>
      </c>
      <c r="E86" s="40" t="s">
        <v>688</v>
      </c>
      <c r="F86" s="110">
        <v>15.5</v>
      </c>
      <c r="G86" s="103"/>
      <c r="H86" s="108">
        <f t="shared" si="1"/>
        <v>0</v>
      </c>
    </row>
    <row r="87" spans="1:8" ht="26.25" customHeight="1">
      <c r="A87" s="26" t="s">
        <v>468</v>
      </c>
      <c r="B87" s="39" t="s">
        <v>250</v>
      </c>
      <c r="C87" s="39" t="s">
        <v>472</v>
      </c>
      <c r="D87" s="39" t="s">
        <v>473</v>
      </c>
      <c r="E87" s="40" t="s">
        <v>688</v>
      </c>
      <c r="F87" s="110">
        <v>35.5</v>
      </c>
      <c r="G87" s="103"/>
      <c r="H87" s="108">
        <f t="shared" si="1"/>
        <v>0</v>
      </c>
    </row>
    <row r="88" spans="1:8" ht="26.25" customHeight="1">
      <c r="A88" s="26" t="s">
        <v>471</v>
      </c>
      <c r="B88" s="39" t="s">
        <v>250</v>
      </c>
      <c r="C88" s="39" t="s">
        <v>475</v>
      </c>
      <c r="D88" s="39" t="s">
        <v>476</v>
      </c>
      <c r="E88" s="40" t="s">
        <v>688</v>
      </c>
      <c r="F88" s="110">
        <v>53.4</v>
      </c>
      <c r="G88" s="103"/>
      <c r="H88" s="108">
        <f t="shared" si="1"/>
        <v>0</v>
      </c>
    </row>
    <row r="89" spans="1:8" ht="26.25" customHeight="1">
      <c r="A89" s="26" t="s">
        <v>474</v>
      </c>
      <c r="B89" s="39" t="s">
        <v>250</v>
      </c>
      <c r="C89" s="39" t="s">
        <v>478</v>
      </c>
      <c r="D89" s="39" t="s">
        <v>479</v>
      </c>
      <c r="E89" s="40" t="s">
        <v>688</v>
      </c>
      <c r="F89" s="110">
        <v>35.5</v>
      </c>
      <c r="G89" s="103"/>
      <c r="H89" s="108">
        <f t="shared" si="1"/>
        <v>0</v>
      </c>
    </row>
    <row r="90" spans="1:8" ht="26.25" customHeight="1">
      <c r="A90" s="26" t="s">
        <v>477</v>
      </c>
      <c r="B90" s="39" t="s">
        <v>250</v>
      </c>
      <c r="C90" s="39" t="s">
        <v>481</v>
      </c>
      <c r="D90" s="39" t="s">
        <v>482</v>
      </c>
      <c r="E90" s="40" t="s">
        <v>688</v>
      </c>
      <c r="F90" s="110">
        <v>20</v>
      </c>
      <c r="G90" s="103"/>
      <c r="H90" s="108">
        <f t="shared" si="1"/>
        <v>0</v>
      </c>
    </row>
    <row r="91" spans="1:8" ht="26.25" customHeight="1">
      <c r="A91" s="26" t="s">
        <v>480</v>
      </c>
      <c r="B91" s="39" t="s">
        <v>250</v>
      </c>
      <c r="C91" s="39" t="s">
        <v>463</v>
      </c>
      <c r="D91" s="39" t="s">
        <v>484</v>
      </c>
      <c r="E91" s="40" t="s">
        <v>688</v>
      </c>
      <c r="F91" s="110">
        <v>20</v>
      </c>
      <c r="G91" s="103"/>
      <c r="H91" s="108">
        <f t="shared" si="1"/>
        <v>0</v>
      </c>
    </row>
    <row r="92" spans="1:9" ht="15">
      <c r="A92" s="109"/>
      <c r="B92" s="43"/>
      <c r="C92" s="43"/>
      <c r="D92" s="43"/>
      <c r="E92" s="44"/>
      <c r="F92" s="99" t="s">
        <v>682</v>
      </c>
      <c r="G92" s="201">
        <f>G83+G78+G21+G11+G4</f>
        <v>0</v>
      </c>
      <c r="H92" s="201"/>
      <c r="I92" s="43"/>
    </row>
    <row r="93" spans="2:9" s="43" customFormat="1" ht="14.25">
      <c r="B93" s="27"/>
      <c r="C93" s="27"/>
      <c r="D93" s="27"/>
      <c r="E93" s="28"/>
      <c r="F93" s="111"/>
      <c r="G93" s="3"/>
      <c r="H93" s="3"/>
      <c r="I93" s="3"/>
    </row>
    <row r="103" ht="12.75"/>
    <row r="105" ht="12.75"/>
  </sheetData>
  <sheetProtection/>
  <mergeCells count="18">
    <mergeCell ref="G92:H92"/>
    <mergeCell ref="G2:H2"/>
    <mergeCell ref="G4:H4"/>
    <mergeCell ref="G21:H21"/>
    <mergeCell ref="B2:C3"/>
    <mergeCell ref="G11:H11"/>
    <mergeCell ref="E2:E3"/>
    <mergeCell ref="F2:F3"/>
    <mergeCell ref="B83:F83"/>
    <mergeCell ref="G83:H83"/>
    <mergeCell ref="A1:H1"/>
    <mergeCell ref="D2:D3"/>
    <mergeCell ref="B11:F11"/>
    <mergeCell ref="B78:F78"/>
    <mergeCell ref="G78:H78"/>
    <mergeCell ref="A2:A3"/>
    <mergeCell ref="B21:F21"/>
    <mergeCell ref="B4:F4"/>
  </mergeCells>
  <printOptions/>
  <pageMargins left="0.27" right="0.32" top="0.24" bottom="2.04" header="0.25" footer="0.3"/>
  <pageSetup fitToHeight="5" fitToWidth="1" horizontalDpi="600" verticalDpi="600" orientation="portrait" paperSize="9" scale="96" r:id="rId3"/>
  <headerFooter alignWithMargins="0">
    <oddFooter>&amp;L&amp;A&amp;RStr. ...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H68"/>
  <sheetViews>
    <sheetView workbookViewId="0" topLeftCell="A56">
      <selection activeCell="A1" sqref="A1:H68"/>
    </sheetView>
  </sheetViews>
  <sheetFormatPr defaultColWidth="9.140625" defaultRowHeight="12.75"/>
  <cols>
    <col min="1" max="1" width="5.57421875" style="27" customWidth="1"/>
    <col min="2" max="2" width="8.00390625" style="7" customWidth="1"/>
    <col min="3" max="3" width="10.7109375" style="1" customWidth="1"/>
    <col min="4" max="4" width="53.00390625" style="1" customWidth="1"/>
    <col min="5" max="5" width="5.421875" style="30" customWidth="1"/>
    <col min="6" max="6" width="10.140625" style="115" customWidth="1"/>
    <col min="7" max="7" width="7.8515625" style="1" bestFit="1" customWidth="1"/>
    <col min="8" max="8" width="12.7109375" style="1" bestFit="1" customWidth="1"/>
    <col min="9" max="16384" width="9.140625" style="1" customWidth="1"/>
  </cols>
  <sheetData>
    <row r="1" spans="1:8" s="20" customFormat="1" ht="40.5" customHeight="1">
      <c r="A1" s="193" t="s">
        <v>79</v>
      </c>
      <c r="B1" s="171"/>
      <c r="C1" s="171"/>
      <c r="D1" s="171"/>
      <c r="E1" s="171"/>
      <c r="F1" s="171"/>
      <c r="G1" s="171"/>
      <c r="H1" s="171"/>
    </row>
    <row r="2" spans="1:8" s="25" customFormat="1" ht="16.5" customHeight="1">
      <c r="A2" s="190" t="s">
        <v>72</v>
      </c>
      <c r="B2" s="186" t="s">
        <v>100</v>
      </c>
      <c r="C2" s="186"/>
      <c r="D2" s="186" t="s">
        <v>101</v>
      </c>
      <c r="E2" s="158" t="s">
        <v>102</v>
      </c>
      <c r="F2" s="199" t="s">
        <v>103</v>
      </c>
      <c r="G2" s="188" t="str">
        <f>'S gr 1'!G2:H2</f>
        <v>nazwa firmy</v>
      </c>
      <c r="H2" s="188"/>
    </row>
    <row r="3" spans="1:8" s="4" customFormat="1" ht="16.5" customHeight="1">
      <c r="A3" s="190"/>
      <c r="B3" s="186"/>
      <c r="C3" s="186"/>
      <c r="D3" s="186"/>
      <c r="E3" s="159"/>
      <c r="F3" s="200"/>
      <c r="G3" s="5" t="s">
        <v>88</v>
      </c>
      <c r="H3" s="5" t="s">
        <v>89</v>
      </c>
    </row>
    <row r="4" spans="1:8" s="20" customFormat="1" ht="18">
      <c r="A4" s="126">
        <v>1</v>
      </c>
      <c r="B4" s="189" t="s">
        <v>249</v>
      </c>
      <c r="C4" s="189"/>
      <c r="D4" s="189"/>
      <c r="E4" s="189"/>
      <c r="F4" s="189"/>
      <c r="G4" s="203">
        <f>SUM(H5:H9)</f>
        <v>0</v>
      </c>
      <c r="H4" s="204"/>
    </row>
    <row r="5" spans="1:8" ht="24">
      <c r="A5" s="26" t="s">
        <v>105</v>
      </c>
      <c r="B5" s="45" t="s">
        <v>250</v>
      </c>
      <c r="C5" s="46" t="s">
        <v>251</v>
      </c>
      <c r="D5" s="47" t="s">
        <v>485</v>
      </c>
      <c r="E5" s="48" t="s">
        <v>229</v>
      </c>
      <c r="F5" s="113">
        <v>1076.3</v>
      </c>
      <c r="G5" s="103"/>
      <c r="H5" s="117">
        <f>F5*G5</f>
        <v>0</v>
      </c>
    </row>
    <row r="6" spans="1:8" ht="36">
      <c r="A6" s="26" t="s">
        <v>110</v>
      </c>
      <c r="B6" s="45" t="s">
        <v>250</v>
      </c>
      <c r="C6" s="46" t="s">
        <v>254</v>
      </c>
      <c r="D6" s="47" t="s">
        <v>171</v>
      </c>
      <c r="E6" s="48" t="s">
        <v>229</v>
      </c>
      <c r="F6" s="113">
        <v>127.2</v>
      </c>
      <c r="G6" s="103"/>
      <c r="H6" s="117">
        <f aca="true" t="shared" si="0" ref="H6:H38">F6*G6</f>
        <v>0</v>
      </c>
    </row>
    <row r="7" spans="1:8" ht="36">
      <c r="A7" s="26" t="s">
        <v>113</v>
      </c>
      <c r="B7" s="45" t="s">
        <v>250</v>
      </c>
      <c r="C7" s="46" t="s">
        <v>487</v>
      </c>
      <c r="D7" s="47" t="s">
        <v>488</v>
      </c>
      <c r="E7" s="48" t="s">
        <v>229</v>
      </c>
      <c r="F7" s="113">
        <v>107.6</v>
      </c>
      <c r="G7" s="103"/>
      <c r="H7" s="117">
        <f t="shared" si="0"/>
        <v>0</v>
      </c>
    </row>
    <row r="8" spans="1:8" ht="36">
      <c r="A8" s="26" t="s">
        <v>116</v>
      </c>
      <c r="B8" s="45" t="s">
        <v>253</v>
      </c>
      <c r="C8" s="46" t="s">
        <v>260</v>
      </c>
      <c r="D8" s="47" t="s">
        <v>489</v>
      </c>
      <c r="E8" s="48" t="s">
        <v>229</v>
      </c>
      <c r="F8" s="113">
        <v>2544</v>
      </c>
      <c r="G8" s="103"/>
      <c r="H8" s="117">
        <f t="shared" si="0"/>
        <v>0</v>
      </c>
    </row>
    <row r="9" spans="1:8" ht="24">
      <c r="A9" s="26" t="s">
        <v>120</v>
      </c>
      <c r="B9" s="45" t="s">
        <v>250</v>
      </c>
      <c r="C9" s="46" t="s">
        <v>262</v>
      </c>
      <c r="D9" s="47" t="s">
        <v>263</v>
      </c>
      <c r="E9" s="48" t="s">
        <v>490</v>
      </c>
      <c r="F9" s="114">
        <v>0.611</v>
      </c>
      <c r="G9" s="103"/>
      <c r="H9" s="117">
        <f t="shared" si="0"/>
        <v>0</v>
      </c>
    </row>
    <row r="10" spans="1:8" s="20" customFormat="1" ht="18">
      <c r="A10" s="126">
        <v>2</v>
      </c>
      <c r="B10" s="202" t="s">
        <v>265</v>
      </c>
      <c r="C10" s="202"/>
      <c r="D10" s="202"/>
      <c r="E10" s="202"/>
      <c r="F10" s="202"/>
      <c r="G10" s="203">
        <f>SUM(H11:H19)</f>
        <v>0</v>
      </c>
      <c r="H10" s="204"/>
    </row>
    <row r="11" spans="1:8" ht="24">
      <c r="A11" s="26" t="s">
        <v>491</v>
      </c>
      <c r="B11" s="45" t="s">
        <v>135</v>
      </c>
      <c r="C11" s="46" t="s">
        <v>492</v>
      </c>
      <c r="D11" s="47" t="s">
        <v>493</v>
      </c>
      <c r="E11" s="48" t="s">
        <v>152</v>
      </c>
      <c r="F11" s="113">
        <v>210</v>
      </c>
      <c r="G11" s="103"/>
      <c r="H11" s="117">
        <f t="shared" si="0"/>
        <v>0</v>
      </c>
    </row>
    <row r="12" spans="1:8" ht="24">
      <c r="A12" s="26" t="s">
        <v>266</v>
      </c>
      <c r="B12" s="45" t="s">
        <v>135</v>
      </c>
      <c r="C12" s="46" t="s">
        <v>494</v>
      </c>
      <c r="D12" s="47" t="s">
        <v>495</v>
      </c>
      <c r="E12" s="48" t="s">
        <v>152</v>
      </c>
      <c r="F12" s="113">
        <v>80</v>
      </c>
      <c r="G12" s="103"/>
      <c r="H12" s="117">
        <f t="shared" si="0"/>
        <v>0</v>
      </c>
    </row>
    <row r="13" spans="1:8" ht="24">
      <c r="A13" s="26" t="s">
        <v>270</v>
      </c>
      <c r="B13" s="45" t="s">
        <v>135</v>
      </c>
      <c r="C13" s="46" t="s">
        <v>273</v>
      </c>
      <c r="D13" s="47" t="s">
        <v>496</v>
      </c>
      <c r="E13" s="48" t="s">
        <v>152</v>
      </c>
      <c r="F13" s="113">
        <v>592</v>
      </c>
      <c r="G13" s="103"/>
      <c r="H13" s="117">
        <f t="shared" si="0"/>
        <v>0</v>
      </c>
    </row>
    <row r="14" spans="1:8" ht="24">
      <c r="A14" s="26" t="s">
        <v>134</v>
      </c>
      <c r="B14" s="45" t="s">
        <v>135</v>
      </c>
      <c r="C14" s="46" t="s">
        <v>497</v>
      </c>
      <c r="D14" s="47" t="s">
        <v>498</v>
      </c>
      <c r="E14" s="48" t="s">
        <v>277</v>
      </c>
      <c r="F14" s="113">
        <v>145</v>
      </c>
      <c r="G14" s="103"/>
      <c r="H14" s="117">
        <f t="shared" si="0"/>
        <v>0</v>
      </c>
    </row>
    <row r="15" spans="1:8" ht="24">
      <c r="A15" s="26" t="s">
        <v>137</v>
      </c>
      <c r="B15" s="45" t="s">
        <v>135</v>
      </c>
      <c r="C15" s="46" t="s">
        <v>278</v>
      </c>
      <c r="D15" s="47" t="s">
        <v>499</v>
      </c>
      <c r="E15" s="48" t="s">
        <v>277</v>
      </c>
      <c r="F15" s="113">
        <v>296</v>
      </c>
      <c r="G15" s="103"/>
      <c r="H15" s="117">
        <f t="shared" si="0"/>
        <v>0</v>
      </c>
    </row>
    <row r="16" spans="1:8" ht="24">
      <c r="A16" s="26" t="s">
        <v>140</v>
      </c>
      <c r="B16" s="45" t="s">
        <v>135</v>
      </c>
      <c r="C16" s="46" t="s">
        <v>500</v>
      </c>
      <c r="D16" s="47" t="s">
        <v>501</v>
      </c>
      <c r="E16" s="48" t="s">
        <v>277</v>
      </c>
      <c r="F16" s="113">
        <v>98</v>
      </c>
      <c r="G16" s="103"/>
      <c r="H16" s="117">
        <f t="shared" si="0"/>
        <v>0</v>
      </c>
    </row>
    <row r="17" spans="1:8" ht="24">
      <c r="A17" s="26" t="s">
        <v>143</v>
      </c>
      <c r="B17" s="45" t="s">
        <v>135</v>
      </c>
      <c r="C17" s="46" t="s">
        <v>280</v>
      </c>
      <c r="D17" s="47" t="s">
        <v>502</v>
      </c>
      <c r="E17" s="48" t="s">
        <v>277</v>
      </c>
      <c r="F17" s="113">
        <v>198</v>
      </c>
      <c r="G17" s="103"/>
      <c r="H17" s="117">
        <f t="shared" si="0"/>
        <v>0</v>
      </c>
    </row>
    <row r="18" spans="1:8" ht="24">
      <c r="A18" s="26" t="s">
        <v>146</v>
      </c>
      <c r="B18" s="45" t="s">
        <v>253</v>
      </c>
      <c r="C18" s="46" t="s">
        <v>284</v>
      </c>
      <c r="D18" s="47" t="s">
        <v>285</v>
      </c>
      <c r="E18" s="48" t="s">
        <v>403</v>
      </c>
      <c r="F18" s="113">
        <v>66.2</v>
      </c>
      <c r="G18" s="103"/>
      <c r="H18" s="117">
        <f t="shared" si="0"/>
        <v>0</v>
      </c>
    </row>
    <row r="19" spans="1:8" ht="24">
      <c r="A19" s="26" t="s">
        <v>149</v>
      </c>
      <c r="B19" s="45" t="s">
        <v>253</v>
      </c>
      <c r="C19" s="46" t="s">
        <v>287</v>
      </c>
      <c r="D19" s="47" t="s">
        <v>288</v>
      </c>
      <c r="E19" s="48" t="s">
        <v>403</v>
      </c>
      <c r="F19" s="113">
        <v>1324</v>
      </c>
      <c r="G19" s="103"/>
      <c r="H19" s="117">
        <f t="shared" si="0"/>
        <v>0</v>
      </c>
    </row>
    <row r="20" spans="1:8" s="20" customFormat="1" ht="18">
      <c r="A20" s="126">
        <v>3</v>
      </c>
      <c r="B20" s="202" t="s">
        <v>289</v>
      </c>
      <c r="C20" s="202"/>
      <c r="D20" s="202"/>
      <c r="E20" s="202"/>
      <c r="F20" s="202"/>
      <c r="G20" s="203">
        <f>SUM(H21:H54)</f>
        <v>0</v>
      </c>
      <c r="H20" s="204"/>
    </row>
    <row r="21" spans="1:8" ht="24">
      <c r="A21" s="26" t="s">
        <v>503</v>
      </c>
      <c r="B21" s="45" t="s">
        <v>135</v>
      </c>
      <c r="C21" s="46" t="s">
        <v>291</v>
      </c>
      <c r="D21" s="47" t="s">
        <v>292</v>
      </c>
      <c r="E21" s="48" t="s">
        <v>269</v>
      </c>
      <c r="F21" s="113">
        <v>1112.6</v>
      </c>
      <c r="G21" s="103"/>
      <c r="H21" s="117">
        <f t="shared" si="0"/>
        <v>0</v>
      </c>
    </row>
    <row r="22" spans="1:8" ht="24">
      <c r="A22" s="26" t="s">
        <v>290</v>
      </c>
      <c r="B22" s="45" t="s">
        <v>135</v>
      </c>
      <c r="C22" s="46" t="s">
        <v>504</v>
      </c>
      <c r="D22" s="47" t="s">
        <v>505</v>
      </c>
      <c r="E22" s="48" t="s">
        <v>269</v>
      </c>
      <c r="F22" s="113">
        <v>182.4</v>
      </c>
      <c r="G22" s="103"/>
      <c r="H22" s="117">
        <f t="shared" si="0"/>
        <v>0</v>
      </c>
    </row>
    <row r="23" spans="1:8" ht="24">
      <c r="A23" s="26" t="s">
        <v>293</v>
      </c>
      <c r="B23" s="45" t="s">
        <v>135</v>
      </c>
      <c r="C23" s="46" t="s">
        <v>294</v>
      </c>
      <c r="D23" s="47" t="s">
        <v>506</v>
      </c>
      <c r="E23" s="48" t="s">
        <v>269</v>
      </c>
      <c r="F23" s="113">
        <v>2092.7</v>
      </c>
      <c r="G23" s="103"/>
      <c r="H23" s="117">
        <f t="shared" si="0"/>
        <v>0</v>
      </c>
    </row>
    <row r="24" spans="1:8" ht="24">
      <c r="A24" s="26" t="s">
        <v>296</v>
      </c>
      <c r="B24" s="45" t="s">
        <v>313</v>
      </c>
      <c r="C24" s="46" t="s">
        <v>507</v>
      </c>
      <c r="D24" s="47" t="s">
        <v>508</v>
      </c>
      <c r="E24" s="48" t="s">
        <v>152</v>
      </c>
      <c r="F24" s="113">
        <v>210</v>
      </c>
      <c r="G24" s="103"/>
      <c r="H24" s="117">
        <f t="shared" si="0"/>
        <v>0</v>
      </c>
    </row>
    <row r="25" spans="1:8" ht="24">
      <c r="A25" s="26" t="s">
        <v>300</v>
      </c>
      <c r="B25" s="45" t="s">
        <v>313</v>
      </c>
      <c r="C25" s="46" t="s">
        <v>507</v>
      </c>
      <c r="D25" s="47" t="s">
        <v>509</v>
      </c>
      <c r="E25" s="48" t="s">
        <v>152</v>
      </c>
      <c r="F25" s="113">
        <v>80</v>
      </c>
      <c r="G25" s="103"/>
      <c r="H25" s="117">
        <f t="shared" si="0"/>
        <v>0</v>
      </c>
    </row>
    <row r="26" spans="1:8" ht="24">
      <c r="A26" s="26" t="s">
        <v>303</v>
      </c>
      <c r="B26" s="45" t="s">
        <v>313</v>
      </c>
      <c r="C26" s="46" t="s">
        <v>314</v>
      </c>
      <c r="D26" s="47" t="s">
        <v>510</v>
      </c>
      <c r="E26" s="48" t="s">
        <v>152</v>
      </c>
      <c r="F26" s="113">
        <v>1076</v>
      </c>
      <c r="G26" s="103"/>
      <c r="H26" s="117">
        <f t="shared" si="0"/>
        <v>0</v>
      </c>
    </row>
    <row r="27" spans="1:8" ht="24">
      <c r="A27" s="26" t="s">
        <v>306</v>
      </c>
      <c r="B27" s="45" t="s">
        <v>313</v>
      </c>
      <c r="C27" s="46" t="s">
        <v>511</v>
      </c>
      <c r="D27" s="47" t="s">
        <v>512</v>
      </c>
      <c r="E27" s="48" t="s">
        <v>513</v>
      </c>
      <c r="F27" s="113">
        <v>1</v>
      </c>
      <c r="G27" s="103"/>
      <c r="H27" s="117">
        <f t="shared" si="0"/>
        <v>0</v>
      </c>
    </row>
    <row r="28" spans="1:8" ht="24">
      <c r="A28" s="26" t="s">
        <v>309</v>
      </c>
      <c r="B28" s="45" t="s">
        <v>313</v>
      </c>
      <c r="C28" s="46" t="s">
        <v>511</v>
      </c>
      <c r="D28" s="47" t="s">
        <v>514</v>
      </c>
      <c r="E28" s="48" t="s">
        <v>515</v>
      </c>
      <c r="F28" s="113">
        <v>1</v>
      </c>
      <c r="G28" s="103"/>
      <c r="H28" s="117">
        <f t="shared" si="0"/>
        <v>0</v>
      </c>
    </row>
    <row r="29" spans="1:8" ht="24">
      <c r="A29" s="26" t="s">
        <v>312</v>
      </c>
      <c r="B29" s="45" t="s">
        <v>313</v>
      </c>
      <c r="C29" s="46" t="s">
        <v>316</v>
      </c>
      <c r="D29" s="47" t="s">
        <v>516</v>
      </c>
      <c r="E29" s="48" t="s">
        <v>318</v>
      </c>
      <c r="F29" s="113">
        <v>5</v>
      </c>
      <c r="G29" s="103"/>
      <c r="H29" s="117">
        <f t="shared" si="0"/>
        <v>0</v>
      </c>
    </row>
    <row r="30" spans="1:8" ht="36">
      <c r="A30" s="26" t="s">
        <v>190</v>
      </c>
      <c r="B30" s="45" t="s">
        <v>135</v>
      </c>
      <c r="C30" s="46" t="s">
        <v>517</v>
      </c>
      <c r="D30" s="47" t="s">
        <v>518</v>
      </c>
      <c r="E30" s="48" t="s">
        <v>152</v>
      </c>
      <c r="F30" s="113">
        <v>60</v>
      </c>
      <c r="G30" s="103"/>
      <c r="H30" s="117">
        <f t="shared" si="0"/>
        <v>0</v>
      </c>
    </row>
    <row r="31" spans="1:8" ht="36">
      <c r="A31" s="26" t="s">
        <v>193</v>
      </c>
      <c r="B31" s="45" t="s">
        <v>135</v>
      </c>
      <c r="C31" s="46" t="s">
        <v>519</v>
      </c>
      <c r="D31" s="47" t="s">
        <v>520</v>
      </c>
      <c r="E31" s="48" t="s">
        <v>152</v>
      </c>
      <c r="F31" s="113">
        <v>20</v>
      </c>
      <c r="G31" s="103"/>
      <c r="H31" s="117">
        <f t="shared" si="0"/>
        <v>0</v>
      </c>
    </row>
    <row r="32" spans="1:8" ht="25.5">
      <c r="A32" s="26" t="s">
        <v>197</v>
      </c>
      <c r="B32" s="45" t="s">
        <v>135</v>
      </c>
      <c r="C32" s="46" t="s">
        <v>301</v>
      </c>
      <c r="D32" s="112" t="s">
        <v>447</v>
      </c>
      <c r="E32" s="48" t="s">
        <v>152</v>
      </c>
      <c r="F32" s="113">
        <v>1142</v>
      </c>
      <c r="G32" s="103"/>
      <c r="H32" s="117">
        <f t="shared" si="0"/>
        <v>0</v>
      </c>
    </row>
    <row r="33" spans="1:8" ht="24">
      <c r="A33" s="26" t="s">
        <v>200</v>
      </c>
      <c r="B33" s="45" t="s">
        <v>135</v>
      </c>
      <c r="C33" s="46" t="s">
        <v>304</v>
      </c>
      <c r="D33" s="47" t="s">
        <v>521</v>
      </c>
      <c r="E33" s="48" t="s">
        <v>152</v>
      </c>
      <c r="F33" s="113">
        <v>571</v>
      </c>
      <c r="G33" s="103"/>
      <c r="H33" s="117">
        <f t="shared" si="0"/>
        <v>0</v>
      </c>
    </row>
    <row r="34" spans="1:8" ht="24">
      <c r="A34" s="26" t="s">
        <v>203</v>
      </c>
      <c r="B34" s="45" t="s">
        <v>135</v>
      </c>
      <c r="C34" s="46" t="s">
        <v>522</v>
      </c>
      <c r="D34" s="47" t="s">
        <v>523</v>
      </c>
      <c r="E34" s="48" t="s">
        <v>152</v>
      </c>
      <c r="F34" s="113">
        <v>210</v>
      </c>
      <c r="G34" s="103"/>
      <c r="H34" s="117">
        <f t="shared" si="0"/>
        <v>0</v>
      </c>
    </row>
    <row r="35" spans="1:8" ht="24">
      <c r="A35" s="26" t="s">
        <v>207</v>
      </c>
      <c r="B35" s="45" t="s">
        <v>135</v>
      </c>
      <c r="C35" s="46" t="s">
        <v>524</v>
      </c>
      <c r="D35" s="47" t="s">
        <v>525</v>
      </c>
      <c r="E35" s="48" t="s">
        <v>152</v>
      </c>
      <c r="F35" s="113">
        <v>80</v>
      </c>
      <c r="G35" s="103"/>
      <c r="H35" s="117">
        <f t="shared" si="0"/>
        <v>0</v>
      </c>
    </row>
    <row r="36" spans="1:8" ht="24">
      <c r="A36" s="26" t="s">
        <v>325</v>
      </c>
      <c r="B36" s="45" t="s">
        <v>135</v>
      </c>
      <c r="C36" s="46" t="s">
        <v>319</v>
      </c>
      <c r="D36" s="47" t="s">
        <v>526</v>
      </c>
      <c r="E36" s="48" t="s">
        <v>152</v>
      </c>
      <c r="F36" s="113">
        <v>722</v>
      </c>
      <c r="G36" s="103"/>
      <c r="H36" s="117">
        <f t="shared" si="0"/>
        <v>0</v>
      </c>
    </row>
    <row r="37" spans="1:8" ht="36">
      <c r="A37" s="26" t="s">
        <v>328</v>
      </c>
      <c r="B37" s="45" t="s">
        <v>135</v>
      </c>
      <c r="C37" s="46" t="s">
        <v>357</v>
      </c>
      <c r="D37" s="47" t="s">
        <v>358</v>
      </c>
      <c r="E37" s="48" t="s">
        <v>277</v>
      </c>
      <c r="F37" s="113">
        <v>14</v>
      </c>
      <c r="G37" s="103"/>
      <c r="H37" s="117">
        <f t="shared" si="0"/>
        <v>0</v>
      </c>
    </row>
    <row r="38" spans="1:8" ht="36">
      <c r="A38" s="26" t="s">
        <v>331</v>
      </c>
      <c r="B38" s="45" t="s">
        <v>135</v>
      </c>
      <c r="C38" s="46" t="s">
        <v>360</v>
      </c>
      <c r="D38" s="47" t="s">
        <v>377</v>
      </c>
      <c r="E38" s="48" t="s">
        <v>277</v>
      </c>
      <c r="F38" s="113">
        <v>2</v>
      </c>
      <c r="G38" s="103"/>
      <c r="H38" s="117">
        <f t="shared" si="0"/>
        <v>0</v>
      </c>
    </row>
    <row r="39" spans="1:8" ht="36">
      <c r="A39" s="26" t="s">
        <v>334</v>
      </c>
      <c r="B39" s="45" t="s">
        <v>135</v>
      </c>
      <c r="C39" s="46" t="s">
        <v>363</v>
      </c>
      <c r="D39" s="47" t="s">
        <v>527</v>
      </c>
      <c r="E39" s="48" t="s">
        <v>277</v>
      </c>
      <c r="F39" s="113">
        <v>2</v>
      </c>
      <c r="G39" s="103"/>
      <c r="H39" s="117">
        <f aca="true" t="shared" si="1" ref="H39:H67">F39*G39</f>
        <v>0</v>
      </c>
    </row>
    <row r="40" spans="1:8" ht="36">
      <c r="A40" s="26" t="s">
        <v>337</v>
      </c>
      <c r="B40" s="45" t="s">
        <v>135</v>
      </c>
      <c r="C40" s="46" t="s">
        <v>528</v>
      </c>
      <c r="D40" s="47" t="s">
        <v>529</v>
      </c>
      <c r="E40" s="48" t="s">
        <v>277</v>
      </c>
      <c r="F40" s="113">
        <v>2</v>
      </c>
      <c r="G40" s="103"/>
      <c r="H40" s="117">
        <f t="shared" si="1"/>
        <v>0</v>
      </c>
    </row>
    <row r="41" spans="1:8" ht="24">
      <c r="A41" s="26" t="s">
        <v>338</v>
      </c>
      <c r="B41" s="45" t="s">
        <v>135</v>
      </c>
      <c r="C41" s="46" t="s">
        <v>530</v>
      </c>
      <c r="D41" s="47" t="s">
        <v>531</v>
      </c>
      <c r="E41" s="48" t="s">
        <v>277</v>
      </c>
      <c r="F41" s="113">
        <v>2</v>
      </c>
      <c r="G41" s="103"/>
      <c r="H41" s="117">
        <f t="shared" si="1"/>
        <v>0</v>
      </c>
    </row>
    <row r="42" spans="1:8" ht="24">
      <c r="A42" s="26" t="s">
        <v>341</v>
      </c>
      <c r="B42" s="45" t="s">
        <v>135</v>
      </c>
      <c r="C42" s="46" t="s">
        <v>360</v>
      </c>
      <c r="D42" s="47" t="s">
        <v>375</v>
      </c>
      <c r="E42" s="48" t="s">
        <v>277</v>
      </c>
      <c r="F42" s="113">
        <v>4</v>
      </c>
      <c r="G42" s="103"/>
      <c r="H42" s="117">
        <f t="shared" si="1"/>
        <v>0</v>
      </c>
    </row>
    <row r="43" spans="1:8" ht="24">
      <c r="A43" s="26" t="s">
        <v>344</v>
      </c>
      <c r="B43" s="45" t="s">
        <v>135</v>
      </c>
      <c r="C43" s="46" t="s">
        <v>379</v>
      </c>
      <c r="D43" s="47" t="s">
        <v>532</v>
      </c>
      <c r="E43" s="48" t="s">
        <v>277</v>
      </c>
      <c r="F43" s="113">
        <v>2</v>
      </c>
      <c r="G43" s="103"/>
      <c r="H43" s="117">
        <f t="shared" si="1"/>
        <v>0</v>
      </c>
    </row>
    <row r="44" spans="1:8" ht="24">
      <c r="A44" s="26" t="s">
        <v>347</v>
      </c>
      <c r="B44" s="45" t="s">
        <v>135</v>
      </c>
      <c r="C44" s="46" t="s">
        <v>379</v>
      </c>
      <c r="D44" s="47" t="s">
        <v>533</v>
      </c>
      <c r="E44" s="48" t="s">
        <v>277</v>
      </c>
      <c r="F44" s="113">
        <v>4</v>
      </c>
      <c r="G44" s="103"/>
      <c r="H44" s="117">
        <f t="shared" si="1"/>
        <v>0</v>
      </c>
    </row>
    <row r="45" spans="1:8" ht="24">
      <c r="A45" s="26" t="s">
        <v>350</v>
      </c>
      <c r="B45" s="45" t="s">
        <v>135</v>
      </c>
      <c r="C45" s="46" t="s">
        <v>382</v>
      </c>
      <c r="D45" s="47" t="s">
        <v>534</v>
      </c>
      <c r="E45" s="48" t="s">
        <v>277</v>
      </c>
      <c r="F45" s="113">
        <v>2</v>
      </c>
      <c r="G45" s="103"/>
      <c r="H45" s="117">
        <f t="shared" si="1"/>
        <v>0</v>
      </c>
    </row>
    <row r="46" spans="1:8" ht="24">
      <c r="A46" s="26" t="s">
        <v>353</v>
      </c>
      <c r="B46" s="45" t="s">
        <v>135</v>
      </c>
      <c r="C46" s="46" t="s">
        <v>535</v>
      </c>
      <c r="D46" s="47" t="s">
        <v>536</v>
      </c>
      <c r="E46" s="48" t="s">
        <v>269</v>
      </c>
      <c r="F46" s="113">
        <v>6.4</v>
      </c>
      <c r="G46" s="103"/>
      <c r="H46" s="117">
        <f t="shared" si="1"/>
        <v>0</v>
      </c>
    </row>
    <row r="47" spans="1:8" ht="24">
      <c r="A47" s="26" t="s">
        <v>356</v>
      </c>
      <c r="B47" s="45" t="s">
        <v>135</v>
      </c>
      <c r="C47" s="46" t="s">
        <v>535</v>
      </c>
      <c r="D47" s="47" t="s">
        <v>537</v>
      </c>
      <c r="E47" s="48" t="s">
        <v>269</v>
      </c>
      <c r="F47" s="113">
        <v>19.6</v>
      </c>
      <c r="G47" s="103"/>
      <c r="H47" s="117">
        <f t="shared" si="1"/>
        <v>0</v>
      </c>
    </row>
    <row r="48" spans="1:8" ht="36">
      <c r="A48" s="26" t="s">
        <v>359</v>
      </c>
      <c r="B48" s="45" t="s">
        <v>135</v>
      </c>
      <c r="C48" s="46" t="s">
        <v>307</v>
      </c>
      <c r="D48" s="47" t="s">
        <v>308</v>
      </c>
      <c r="E48" s="48" t="s">
        <v>269</v>
      </c>
      <c r="F48" s="113">
        <v>10.2</v>
      </c>
      <c r="G48" s="103"/>
      <c r="H48" s="117">
        <f t="shared" si="1"/>
        <v>0</v>
      </c>
    </row>
    <row r="49" spans="1:8" ht="36">
      <c r="A49" s="26" t="s">
        <v>362</v>
      </c>
      <c r="B49" s="45" t="s">
        <v>135</v>
      </c>
      <c r="C49" s="46" t="s">
        <v>310</v>
      </c>
      <c r="D49" s="47" t="s">
        <v>311</v>
      </c>
      <c r="E49" s="48" t="s">
        <v>269</v>
      </c>
      <c r="F49" s="113">
        <v>10.2</v>
      </c>
      <c r="G49" s="103"/>
      <c r="H49" s="117">
        <f t="shared" si="1"/>
        <v>0</v>
      </c>
    </row>
    <row r="50" spans="1:8" ht="24">
      <c r="A50" s="26" t="s">
        <v>365</v>
      </c>
      <c r="B50" s="45" t="s">
        <v>135</v>
      </c>
      <c r="C50" s="46" t="s">
        <v>297</v>
      </c>
      <c r="D50" s="47" t="s">
        <v>298</v>
      </c>
      <c r="E50" s="48" t="s">
        <v>538</v>
      </c>
      <c r="F50" s="113">
        <v>6</v>
      </c>
      <c r="G50" s="103"/>
      <c r="H50" s="117">
        <f t="shared" si="1"/>
        <v>0</v>
      </c>
    </row>
    <row r="51" spans="1:8" ht="24">
      <c r="A51" s="26" t="s">
        <v>368</v>
      </c>
      <c r="B51" s="45" t="s">
        <v>135</v>
      </c>
      <c r="C51" s="46" t="s">
        <v>324</v>
      </c>
      <c r="D51" s="47" t="s">
        <v>539</v>
      </c>
      <c r="E51" s="48" t="s">
        <v>152</v>
      </c>
      <c r="F51" s="113">
        <v>30</v>
      </c>
      <c r="G51" s="103"/>
      <c r="H51" s="117">
        <f t="shared" si="1"/>
        <v>0</v>
      </c>
    </row>
    <row r="52" spans="1:8" ht="24">
      <c r="A52" s="26" t="s">
        <v>371</v>
      </c>
      <c r="B52" s="45" t="s">
        <v>135</v>
      </c>
      <c r="C52" s="46" t="s">
        <v>326</v>
      </c>
      <c r="D52" s="47" t="s">
        <v>327</v>
      </c>
      <c r="E52" s="48" t="s">
        <v>152</v>
      </c>
      <c r="F52" s="113">
        <v>30</v>
      </c>
      <c r="G52" s="103"/>
      <c r="H52" s="117">
        <f t="shared" si="1"/>
        <v>0</v>
      </c>
    </row>
    <row r="53" spans="1:8" ht="36">
      <c r="A53" s="26" t="s">
        <v>374</v>
      </c>
      <c r="B53" s="45" t="s">
        <v>442</v>
      </c>
      <c r="C53" s="46" t="s">
        <v>443</v>
      </c>
      <c r="D53" s="47" t="s">
        <v>444</v>
      </c>
      <c r="E53" s="48" t="s">
        <v>445</v>
      </c>
      <c r="F53" s="113">
        <v>60</v>
      </c>
      <c r="G53" s="103"/>
      <c r="H53" s="117">
        <f t="shared" si="1"/>
        <v>0</v>
      </c>
    </row>
    <row r="54" spans="1:8" ht="36">
      <c r="A54" s="26" t="s">
        <v>376</v>
      </c>
      <c r="B54" s="45" t="s">
        <v>442</v>
      </c>
      <c r="C54" s="46" t="s">
        <v>446</v>
      </c>
      <c r="D54" s="47" t="s">
        <v>450</v>
      </c>
      <c r="E54" s="48" t="s">
        <v>445</v>
      </c>
      <c r="F54" s="113">
        <v>146</v>
      </c>
      <c r="G54" s="103"/>
      <c r="H54" s="117">
        <f t="shared" si="1"/>
        <v>0</v>
      </c>
    </row>
    <row r="55" spans="1:8" s="20" customFormat="1" ht="18">
      <c r="A55" s="126">
        <v>4</v>
      </c>
      <c r="B55" s="202" t="s">
        <v>451</v>
      </c>
      <c r="C55" s="202"/>
      <c r="D55" s="202"/>
      <c r="E55" s="202"/>
      <c r="F55" s="202"/>
      <c r="G55" s="203">
        <f>SUM(H56:H59)</f>
        <v>0</v>
      </c>
      <c r="H55" s="204"/>
    </row>
    <row r="56" spans="1:8" ht="24">
      <c r="A56" s="26" t="s">
        <v>540</v>
      </c>
      <c r="B56" s="45" t="s">
        <v>253</v>
      </c>
      <c r="C56" s="46" t="s">
        <v>254</v>
      </c>
      <c r="D56" s="47" t="s">
        <v>453</v>
      </c>
      <c r="E56" s="48" t="s">
        <v>229</v>
      </c>
      <c r="F56" s="113">
        <v>124.2</v>
      </c>
      <c r="G56" s="103"/>
      <c r="H56" s="117">
        <f t="shared" si="1"/>
        <v>0</v>
      </c>
    </row>
    <row r="57" spans="1:8" ht="24">
      <c r="A57" s="26" t="s">
        <v>541</v>
      </c>
      <c r="B57" s="45" t="s">
        <v>250</v>
      </c>
      <c r="C57" s="46" t="s">
        <v>457</v>
      </c>
      <c r="D57" s="47" t="s">
        <v>458</v>
      </c>
      <c r="E57" s="48" t="s">
        <v>269</v>
      </c>
      <c r="F57" s="113">
        <v>1242.3</v>
      </c>
      <c r="G57" s="103"/>
      <c r="H57" s="117">
        <f t="shared" si="1"/>
        <v>0</v>
      </c>
    </row>
    <row r="58" spans="1:8" ht="36">
      <c r="A58" s="26" t="s">
        <v>542</v>
      </c>
      <c r="B58" s="45" t="s">
        <v>253</v>
      </c>
      <c r="C58" s="46" t="s">
        <v>260</v>
      </c>
      <c r="D58" s="47" t="s">
        <v>489</v>
      </c>
      <c r="E58" s="48" t="s">
        <v>229</v>
      </c>
      <c r="F58" s="113">
        <v>2484</v>
      </c>
      <c r="G58" s="103"/>
      <c r="H58" s="117">
        <f t="shared" si="1"/>
        <v>0</v>
      </c>
    </row>
    <row r="59" spans="1:8" ht="24">
      <c r="A59" s="26" t="s">
        <v>543</v>
      </c>
      <c r="B59" s="45" t="s">
        <v>250</v>
      </c>
      <c r="C59" s="46" t="s">
        <v>459</v>
      </c>
      <c r="D59" s="47" t="s">
        <v>544</v>
      </c>
      <c r="E59" s="48" t="s">
        <v>229</v>
      </c>
      <c r="F59" s="113">
        <v>124.2</v>
      </c>
      <c r="G59" s="103"/>
      <c r="H59" s="117">
        <f t="shared" si="1"/>
        <v>0</v>
      </c>
    </row>
    <row r="60" spans="1:8" s="20" customFormat="1" ht="18">
      <c r="A60" s="126">
        <v>5</v>
      </c>
      <c r="B60" s="202" t="s">
        <v>461</v>
      </c>
      <c r="C60" s="202"/>
      <c r="D60" s="202"/>
      <c r="E60" s="202"/>
      <c r="F60" s="202"/>
      <c r="G60" s="203">
        <f>SUM(H61:H67)</f>
        <v>0</v>
      </c>
      <c r="H60" s="204"/>
    </row>
    <row r="61" spans="1:8" ht="36">
      <c r="A61" s="26" t="s">
        <v>545</v>
      </c>
      <c r="B61" s="45" t="s">
        <v>250</v>
      </c>
      <c r="C61" s="46" t="s">
        <v>546</v>
      </c>
      <c r="D61" s="47" t="s">
        <v>547</v>
      </c>
      <c r="E61" s="48" t="s">
        <v>269</v>
      </c>
      <c r="F61" s="113">
        <v>34</v>
      </c>
      <c r="G61" s="103"/>
      <c r="H61" s="117">
        <f t="shared" si="1"/>
        <v>0</v>
      </c>
    </row>
    <row r="62" spans="1:8" ht="24">
      <c r="A62" s="26" t="s">
        <v>548</v>
      </c>
      <c r="B62" s="45" t="s">
        <v>250</v>
      </c>
      <c r="C62" s="46" t="s">
        <v>549</v>
      </c>
      <c r="D62" s="47" t="s">
        <v>550</v>
      </c>
      <c r="E62" s="48" t="s">
        <v>269</v>
      </c>
      <c r="F62" s="113">
        <v>34</v>
      </c>
      <c r="G62" s="103"/>
      <c r="H62" s="117">
        <f t="shared" si="1"/>
        <v>0</v>
      </c>
    </row>
    <row r="63" spans="1:8" ht="24">
      <c r="A63" s="26" t="s">
        <v>551</v>
      </c>
      <c r="B63" s="45" t="s">
        <v>250</v>
      </c>
      <c r="C63" s="46" t="s">
        <v>552</v>
      </c>
      <c r="D63" s="47" t="s">
        <v>553</v>
      </c>
      <c r="E63" s="48" t="s">
        <v>269</v>
      </c>
      <c r="F63" s="113">
        <v>34</v>
      </c>
      <c r="G63" s="103"/>
      <c r="H63" s="117">
        <f t="shared" si="1"/>
        <v>0</v>
      </c>
    </row>
    <row r="64" spans="1:8" ht="24">
      <c r="A64" s="26" t="s">
        <v>554</v>
      </c>
      <c r="B64" s="45" t="s">
        <v>250</v>
      </c>
      <c r="C64" s="46" t="s">
        <v>481</v>
      </c>
      <c r="D64" s="47" t="s">
        <v>555</v>
      </c>
      <c r="E64" s="48" t="s">
        <v>269</v>
      </c>
      <c r="F64" s="113">
        <v>75.6</v>
      </c>
      <c r="G64" s="103"/>
      <c r="H64" s="117">
        <f t="shared" si="1"/>
        <v>0</v>
      </c>
    </row>
    <row r="65" spans="1:8" ht="24">
      <c r="A65" s="26" t="s">
        <v>556</v>
      </c>
      <c r="B65" s="45" t="s">
        <v>250</v>
      </c>
      <c r="C65" s="46" t="s">
        <v>557</v>
      </c>
      <c r="D65" s="47" t="s">
        <v>558</v>
      </c>
      <c r="E65" s="48" t="s">
        <v>269</v>
      </c>
      <c r="F65" s="113">
        <v>75.6</v>
      </c>
      <c r="G65" s="103"/>
      <c r="H65" s="117">
        <f t="shared" si="1"/>
        <v>0</v>
      </c>
    </row>
    <row r="66" spans="1:8" ht="24">
      <c r="A66" s="26" t="s">
        <v>559</v>
      </c>
      <c r="B66" s="45" t="s">
        <v>250</v>
      </c>
      <c r="C66" s="46" t="s">
        <v>472</v>
      </c>
      <c r="D66" s="47" t="s">
        <v>473</v>
      </c>
      <c r="E66" s="48" t="s">
        <v>269</v>
      </c>
      <c r="F66" s="113">
        <v>75.6</v>
      </c>
      <c r="G66" s="103"/>
      <c r="H66" s="117">
        <f t="shared" si="1"/>
        <v>0</v>
      </c>
    </row>
    <row r="67" spans="1:8" ht="24">
      <c r="A67" s="26" t="s">
        <v>560</v>
      </c>
      <c r="B67" s="45" t="s">
        <v>250</v>
      </c>
      <c r="C67" s="46" t="s">
        <v>561</v>
      </c>
      <c r="D67" s="47" t="s">
        <v>562</v>
      </c>
      <c r="E67" s="48" t="s">
        <v>269</v>
      </c>
      <c r="F67" s="113">
        <v>75.6</v>
      </c>
      <c r="G67" s="103"/>
      <c r="H67" s="117">
        <f t="shared" si="1"/>
        <v>0</v>
      </c>
    </row>
    <row r="68" spans="5:8" s="20" customFormat="1" ht="18">
      <c r="E68" s="105"/>
      <c r="F68" s="106" t="s">
        <v>682</v>
      </c>
      <c r="G68" s="176">
        <f>G60+G55+G20+G10+G4</f>
        <v>0</v>
      </c>
      <c r="H68" s="176"/>
    </row>
    <row r="69" ht="25.5" customHeight="1"/>
  </sheetData>
  <sheetProtection password="CA71" sheet="1" objects="1" scenarios="1"/>
  <mergeCells count="18">
    <mergeCell ref="G68:H68"/>
    <mergeCell ref="E2:E3"/>
    <mergeCell ref="F2:F3"/>
    <mergeCell ref="G55:H55"/>
    <mergeCell ref="G4:H4"/>
    <mergeCell ref="G10:H10"/>
    <mergeCell ref="G20:H20"/>
    <mergeCell ref="G60:H60"/>
    <mergeCell ref="A1:H1"/>
    <mergeCell ref="B10:F10"/>
    <mergeCell ref="B20:F20"/>
    <mergeCell ref="B60:F60"/>
    <mergeCell ref="B55:F55"/>
    <mergeCell ref="B4:F4"/>
    <mergeCell ref="D2:D3"/>
    <mergeCell ref="A2:A3"/>
    <mergeCell ref="B2:C3"/>
    <mergeCell ref="G2:H2"/>
  </mergeCells>
  <printOptions/>
  <pageMargins left="0.3" right="0.17" top="0.36" bottom="2.07" header="0.32" footer="0.23"/>
  <pageSetup fitToHeight="4" fitToWidth="1" horizontalDpi="600" verticalDpi="600" orientation="portrait" paperSize="9" scale="89" r:id="rId3"/>
  <headerFooter alignWithMargins="0">
    <oddFooter>&amp;L&amp;A&amp;RStr. ...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H93"/>
  <sheetViews>
    <sheetView workbookViewId="0" topLeftCell="A84">
      <selection activeCell="A1" sqref="A1:H93"/>
    </sheetView>
  </sheetViews>
  <sheetFormatPr defaultColWidth="9.140625" defaultRowHeight="12.75"/>
  <cols>
    <col min="1" max="1" width="7.140625" style="4" customWidth="1"/>
    <col min="2" max="2" width="7.7109375" style="4" customWidth="1"/>
    <col min="3" max="3" width="10.421875" style="4" customWidth="1"/>
    <col min="4" max="4" width="48.8515625" style="4" customWidth="1"/>
    <col min="5" max="5" width="6.421875" style="10" customWidth="1"/>
    <col min="6" max="6" width="7.57421875" style="10" bestFit="1" customWidth="1"/>
    <col min="7" max="7" width="14.8515625" style="4" customWidth="1"/>
    <col min="8" max="8" width="18.140625" style="4" customWidth="1"/>
    <col min="9" max="16384" width="9.140625" style="4" customWidth="1"/>
  </cols>
  <sheetData>
    <row r="1" spans="1:8" s="20" customFormat="1" ht="51.75" customHeight="1">
      <c r="A1" s="206" t="s">
        <v>80</v>
      </c>
      <c r="B1" s="206"/>
      <c r="C1" s="206"/>
      <c r="D1" s="206"/>
      <c r="E1" s="206"/>
      <c r="F1" s="206"/>
      <c r="G1" s="206"/>
      <c r="H1" s="206"/>
    </row>
    <row r="2" spans="1:8" s="49" customFormat="1" ht="20.25" customHeight="1">
      <c r="A2" s="190" t="s">
        <v>72</v>
      </c>
      <c r="B2" s="186" t="s">
        <v>100</v>
      </c>
      <c r="C2" s="186"/>
      <c r="D2" s="186" t="s">
        <v>101</v>
      </c>
      <c r="E2" s="186" t="s">
        <v>102</v>
      </c>
      <c r="F2" s="186" t="s">
        <v>103</v>
      </c>
      <c r="G2" s="207" t="str">
        <f>'S gr 2'!G2:H2</f>
        <v>nazwa firmy</v>
      </c>
      <c r="H2" s="207"/>
    </row>
    <row r="3" spans="1:8" s="2" customFormat="1" ht="13.5" customHeight="1">
      <c r="A3" s="190"/>
      <c r="B3" s="186"/>
      <c r="C3" s="186"/>
      <c r="D3" s="186"/>
      <c r="E3" s="186"/>
      <c r="F3" s="186"/>
      <c r="G3" s="5" t="s">
        <v>88</v>
      </c>
      <c r="H3" s="5" t="s">
        <v>89</v>
      </c>
    </row>
    <row r="4" spans="1:8" s="36" customFormat="1" ht="25.5" customHeight="1">
      <c r="A4" s="17">
        <v>1</v>
      </c>
      <c r="B4" s="197" t="s">
        <v>249</v>
      </c>
      <c r="C4" s="197"/>
      <c r="D4" s="197"/>
      <c r="E4" s="197"/>
      <c r="F4" s="197"/>
      <c r="G4" s="192">
        <f>SUM(H5:H10)</f>
        <v>0</v>
      </c>
      <c r="H4" s="192"/>
    </row>
    <row r="5" spans="1:8" ht="38.25">
      <c r="A5" s="6" t="s">
        <v>105</v>
      </c>
      <c r="B5" s="6" t="s">
        <v>250</v>
      </c>
      <c r="C5" s="6" t="s">
        <v>251</v>
      </c>
      <c r="D5" s="6" t="s">
        <v>252</v>
      </c>
      <c r="E5" s="5" t="s">
        <v>229</v>
      </c>
      <c r="F5" s="123">
        <v>2724.9</v>
      </c>
      <c r="G5" s="103"/>
      <c r="H5" s="61">
        <f>F5*G5</f>
        <v>0</v>
      </c>
    </row>
    <row r="6" spans="1:8" ht="25.5">
      <c r="A6" s="6" t="s">
        <v>110</v>
      </c>
      <c r="B6" s="6" t="s">
        <v>253</v>
      </c>
      <c r="C6" s="6" t="s">
        <v>254</v>
      </c>
      <c r="D6" s="6" t="s">
        <v>255</v>
      </c>
      <c r="E6" s="5" t="s">
        <v>229</v>
      </c>
      <c r="F6" s="124">
        <v>139.1</v>
      </c>
      <c r="G6" s="103"/>
      <c r="H6" s="61">
        <f aca="true" t="shared" si="0" ref="H6:H67">F6*G6</f>
        <v>0</v>
      </c>
    </row>
    <row r="7" spans="1:8" ht="38.25">
      <c r="A7" s="6" t="s">
        <v>113</v>
      </c>
      <c r="B7" s="6" t="s">
        <v>250</v>
      </c>
      <c r="C7" s="6" t="s">
        <v>256</v>
      </c>
      <c r="D7" s="6" t="s">
        <v>563</v>
      </c>
      <c r="E7" s="5" t="s">
        <v>229</v>
      </c>
      <c r="F7" s="123">
        <v>3136.5</v>
      </c>
      <c r="G7" s="103"/>
      <c r="H7" s="61">
        <f t="shared" si="0"/>
        <v>0</v>
      </c>
    </row>
    <row r="8" spans="1:8" ht="51">
      <c r="A8" s="6" t="s">
        <v>116</v>
      </c>
      <c r="B8" s="6" t="s">
        <v>250</v>
      </c>
      <c r="C8" s="6" t="s">
        <v>258</v>
      </c>
      <c r="D8" s="6" t="s">
        <v>564</v>
      </c>
      <c r="E8" s="5" t="s">
        <v>229</v>
      </c>
      <c r="F8" s="124">
        <v>272.4</v>
      </c>
      <c r="G8" s="103"/>
      <c r="H8" s="61">
        <f t="shared" si="0"/>
        <v>0</v>
      </c>
    </row>
    <row r="9" spans="1:8" ht="51">
      <c r="A9" s="6" t="s">
        <v>120</v>
      </c>
      <c r="B9" s="6" t="s">
        <v>253</v>
      </c>
      <c r="C9" s="6" t="s">
        <v>260</v>
      </c>
      <c r="D9" s="6" t="s">
        <v>489</v>
      </c>
      <c r="E9" s="5" t="s">
        <v>229</v>
      </c>
      <c r="F9" s="124">
        <v>2783</v>
      </c>
      <c r="G9" s="103"/>
      <c r="H9" s="61">
        <f t="shared" si="0"/>
        <v>0</v>
      </c>
    </row>
    <row r="10" spans="1:8" ht="38.25">
      <c r="A10" s="6" t="s">
        <v>123</v>
      </c>
      <c r="B10" s="6" t="s">
        <v>250</v>
      </c>
      <c r="C10" s="6" t="s">
        <v>262</v>
      </c>
      <c r="D10" s="6" t="s">
        <v>565</v>
      </c>
      <c r="E10" s="5" t="s">
        <v>264</v>
      </c>
      <c r="F10" s="124">
        <v>1.838</v>
      </c>
      <c r="G10" s="103"/>
      <c r="H10" s="61">
        <f t="shared" si="0"/>
        <v>0</v>
      </c>
    </row>
    <row r="11" spans="1:8" s="36" customFormat="1" ht="15">
      <c r="A11" s="17">
        <v>2</v>
      </c>
      <c r="B11" s="197" t="s">
        <v>265</v>
      </c>
      <c r="C11" s="197"/>
      <c r="D11" s="197"/>
      <c r="E11" s="197"/>
      <c r="F11" s="197"/>
      <c r="G11" s="192">
        <f>SUM(H12:H24)</f>
        <v>0</v>
      </c>
      <c r="H11" s="192"/>
    </row>
    <row r="12" spans="1:8" ht="25.5">
      <c r="A12" s="6" t="s">
        <v>266</v>
      </c>
      <c r="B12" s="13" t="s">
        <v>135</v>
      </c>
      <c r="C12" s="13" t="s">
        <v>492</v>
      </c>
      <c r="D12" s="13" t="s">
        <v>566</v>
      </c>
      <c r="E12" s="12" t="s">
        <v>152</v>
      </c>
      <c r="F12" s="12">
        <v>48</v>
      </c>
      <c r="G12" s="103"/>
      <c r="H12" s="61">
        <f t="shared" si="0"/>
        <v>0</v>
      </c>
    </row>
    <row r="13" spans="1:8" ht="25.5">
      <c r="A13" s="6" t="s">
        <v>270</v>
      </c>
      <c r="B13" s="13" t="s">
        <v>135</v>
      </c>
      <c r="C13" s="13" t="s">
        <v>494</v>
      </c>
      <c r="D13" s="13" t="s">
        <v>567</v>
      </c>
      <c r="E13" s="12" t="s">
        <v>152</v>
      </c>
      <c r="F13" s="12">
        <v>194</v>
      </c>
      <c r="G13" s="103"/>
      <c r="H13" s="61">
        <f t="shared" si="0"/>
        <v>0</v>
      </c>
    </row>
    <row r="14" spans="1:8" ht="25.5">
      <c r="A14" s="6" t="s">
        <v>134</v>
      </c>
      <c r="B14" s="13" t="s">
        <v>135</v>
      </c>
      <c r="C14" s="13" t="s">
        <v>568</v>
      </c>
      <c r="D14" s="13" t="s">
        <v>569</v>
      </c>
      <c r="E14" s="12" t="s">
        <v>152</v>
      </c>
      <c r="F14" s="12">
        <v>1412</v>
      </c>
      <c r="G14" s="103"/>
      <c r="H14" s="61">
        <f t="shared" si="0"/>
        <v>0</v>
      </c>
    </row>
    <row r="15" spans="1:8" ht="25.5">
      <c r="A15" s="6" t="s">
        <v>137</v>
      </c>
      <c r="B15" s="13" t="s">
        <v>135</v>
      </c>
      <c r="C15" s="13" t="s">
        <v>570</v>
      </c>
      <c r="D15" s="13" t="s">
        <v>571</v>
      </c>
      <c r="E15" s="12" t="s">
        <v>152</v>
      </c>
      <c r="F15" s="12">
        <v>558</v>
      </c>
      <c r="G15" s="103"/>
      <c r="H15" s="61">
        <f t="shared" si="0"/>
        <v>0</v>
      </c>
    </row>
    <row r="16" spans="1:8" ht="25.5">
      <c r="A16" s="6" t="s">
        <v>140</v>
      </c>
      <c r="B16" s="13" t="s">
        <v>135</v>
      </c>
      <c r="C16" s="13" t="s">
        <v>572</v>
      </c>
      <c r="D16" s="13" t="s">
        <v>573</v>
      </c>
      <c r="E16" s="12" t="s">
        <v>152</v>
      </c>
      <c r="F16" s="12">
        <v>192</v>
      </c>
      <c r="G16" s="103"/>
      <c r="H16" s="61">
        <f t="shared" si="0"/>
        <v>0</v>
      </c>
    </row>
    <row r="17" spans="1:8" ht="25.5">
      <c r="A17" s="6" t="s">
        <v>143</v>
      </c>
      <c r="B17" s="13" t="s">
        <v>135</v>
      </c>
      <c r="C17" s="13" t="s">
        <v>574</v>
      </c>
      <c r="D17" s="13" t="s">
        <v>575</v>
      </c>
      <c r="E17" s="12" t="s">
        <v>152</v>
      </c>
      <c r="F17" s="12">
        <v>394</v>
      </c>
      <c r="G17" s="103"/>
      <c r="H17" s="61">
        <f t="shared" si="0"/>
        <v>0</v>
      </c>
    </row>
    <row r="18" spans="1:8" ht="25.5">
      <c r="A18" s="6" t="s">
        <v>146</v>
      </c>
      <c r="B18" s="13" t="s">
        <v>135</v>
      </c>
      <c r="C18" s="13" t="s">
        <v>576</v>
      </c>
      <c r="D18" s="13" t="s">
        <v>577</v>
      </c>
      <c r="E18" s="12" t="s">
        <v>152</v>
      </c>
      <c r="F18" s="12">
        <v>64</v>
      </c>
      <c r="G18" s="103"/>
      <c r="H18" s="61">
        <f t="shared" si="0"/>
        <v>0</v>
      </c>
    </row>
    <row r="19" spans="1:8" ht="25.5">
      <c r="A19" s="6" t="s">
        <v>149</v>
      </c>
      <c r="B19" s="13" t="s">
        <v>135</v>
      </c>
      <c r="C19" s="13" t="s">
        <v>497</v>
      </c>
      <c r="D19" s="13" t="s">
        <v>578</v>
      </c>
      <c r="E19" s="12" t="s">
        <v>277</v>
      </c>
      <c r="F19" s="12">
        <v>1226</v>
      </c>
      <c r="G19" s="103"/>
      <c r="H19" s="61">
        <f t="shared" si="0"/>
        <v>0</v>
      </c>
    </row>
    <row r="20" spans="1:8" ht="25.5">
      <c r="A20" s="6" t="s">
        <v>153</v>
      </c>
      <c r="B20" s="13" t="s">
        <v>135</v>
      </c>
      <c r="C20" s="13" t="s">
        <v>579</v>
      </c>
      <c r="D20" s="13" t="s">
        <v>580</v>
      </c>
      <c r="E20" s="12" t="s">
        <v>277</v>
      </c>
      <c r="F20" s="12">
        <v>229</v>
      </c>
      <c r="G20" s="103"/>
      <c r="H20" s="61">
        <f t="shared" si="0"/>
        <v>0</v>
      </c>
    </row>
    <row r="21" spans="1:8" ht="25.5">
      <c r="A21" s="6" t="s">
        <v>156</v>
      </c>
      <c r="B21" s="13" t="s">
        <v>135</v>
      </c>
      <c r="C21" s="13" t="s">
        <v>500</v>
      </c>
      <c r="D21" s="13" t="s">
        <v>581</v>
      </c>
      <c r="E21" s="12" t="s">
        <v>277</v>
      </c>
      <c r="F21" s="12">
        <v>733</v>
      </c>
      <c r="G21" s="103"/>
      <c r="H21" s="61">
        <f t="shared" si="0"/>
        <v>0</v>
      </c>
    </row>
    <row r="22" spans="1:8" ht="25.5">
      <c r="A22" s="6" t="s">
        <v>157</v>
      </c>
      <c r="B22" s="13" t="s">
        <v>135</v>
      </c>
      <c r="C22" s="13" t="s">
        <v>280</v>
      </c>
      <c r="D22" s="13" t="s">
        <v>582</v>
      </c>
      <c r="E22" s="12" t="s">
        <v>277</v>
      </c>
      <c r="F22" s="12">
        <v>16</v>
      </c>
      <c r="G22" s="103"/>
      <c r="H22" s="61">
        <f t="shared" si="0"/>
        <v>0</v>
      </c>
    </row>
    <row r="23" spans="1:8" ht="25.5">
      <c r="A23" s="6" t="s">
        <v>160</v>
      </c>
      <c r="B23" s="13" t="s">
        <v>253</v>
      </c>
      <c r="C23" s="13" t="s">
        <v>284</v>
      </c>
      <c r="D23" s="13" t="s">
        <v>285</v>
      </c>
      <c r="E23" s="12" t="s">
        <v>403</v>
      </c>
      <c r="F23" s="12">
        <v>221.6</v>
      </c>
      <c r="G23" s="103"/>
      <c r="H23" s="61">
        <f t="shared" si="0"/>
        <v>0</v>
      </c>
    </row>
    <row r="24" spans="1:8" ht="25.5">
      <c r="A24" s="6" t="s">
        <v>163</v>
      </c>
      <c r="B24" s="13" t="s">
        <v>253</v>
      </c>
      <c r="C24" s="13" t="s">
        <v>287</v>
      </c>
      <c r="D24" s="13" t="s">
        <v>655</v>
      </c>
      <c r="E24" s="12" t="s">
        <v>403</v>
      </c>
      <c r="F24" s="12">
        <v>4432</v>
      </c>
      <c r="G24" s="103"/>
      <c r="H24" s="61">
        <f t="shared" si="0"/>
        <v>0</v>
      </c>
    </row>
    <row r="25" spans="1:8" s="36" customFormat="1" ht="15">
      <c r="A25" s="17">
        <v>3</v>
      </c>
      <c r="B25" s="205" t="s">
        <v>289</v>
      </c>
      <c r="C25" s="205"/>
      <c r="D25" s="205"/>
      <c r="E25" s="205"/>
      <c r="F25" s="205"/>
      <c r="G25" s="192">
        <f>SUM(H26:H76)</f>
        <v>0</v>
      </c>
      <c r="H25" s="192"/>
    </row>
    <row r="26" spans="1:8" ht="25.5">
      <c r="A26" s="6" t="s">
        <v>303</v>
      </c>
      <c r="B26" s="13" t="s">
        <v>135</v>
      </c>
      <c r="C26" s="13" t="s">
        <v>291</v>
      </c>
      <c r="D26" s="13" t="s">
        <v>583</v>
      </c>
      <c r="E26" s="12" t="s">
        <v>232</v>
      </c>
      <c r="F26" s="118">
        <v>3005.4</v>
      </c>
      <c r="G26" s="103"/>
      <c r="H26" s="61">
        <f t="shared" si="0"/>
        <v>0</v>
      </c>
    </row>
    <row r="27" spans="1:8" ht="25.5">
      <c r="A27" s="6" t="s">
        <v>306</v>
      </c>
      <c r="B27" s="6" t="s">
        <v>135</v>
      </c>
      <c r="C27" s="6" t="s">
        <v>294</v>
      </c>
      <c r="D27" s="6" t="s">
        <v>584</v>
      </c>
      <c r="E27" s="5" t="s">
        <v>269</v>
      </c>
      <c r="F27" s="5">
        <v>3873.9</v>
      </c>
      <c r="G27" s="103"/>
      <c r="H27" s="61">
        <f t="shared" si="0"/>
        <v>0</v>
      </c>
    </row>
    <row r="28" spans="1:8" ht="25.5">
      <c r="A28" s="6" t="s">
        <v>309</v>
      </c>
      <c r="B28" s="6" t="s">
        <v>135</v>
      </c>
      <c r="C28" s="6" t="s">
        <v>297</v>
      </c>
      <c r="D28" s="6" t="s">
        <v>298</v>
      </c>
      <c r="E28" s="5" t="s">
        <v>538</v>
      </c>
      <c r="F28" s="5">
        <v>29</v>
      </c>
      <c r="G28" s="103"/>
      <c r="H28" s="61">
        <f t="shared" si="0"/>
        <v>0</v>
      </c>
    </row>
    <row r="29" spans="1:8" ht="25.5">
      <c r="A29" s="6" t="s">
        <v>312</v>
      </c>
      <c r="B29" s="6" t="s">
        <v>135</v>
      </c>
      <c r="C29" s="6" t="s">
        <v>301</v>
      </c>
      <c r="D29" s="154" t="s">
        <v>447</v>
      </c>
      <c r="E29" s="5" t="s">
        <v>119</v>
      </c>
      <c r="F29" s="5">
        <v>5038</v>
      </c>
      <c r="G29" s="103"/>
      <c r="H29" s="61">
        <f t="shared" si="0"/>
        <v>0</v>
      </c>
    </row>
    <row r="30" spans="1:8" ht="25.5">
      <c r="A30" s="6" t="s">
        <v>190</v>
      </c>
      <c r="B30" s="6" t="s">
        <v>135</v>
      </c>
      <c r="C30" s="6" t="s">
        <v>304</v>
      </c>
      <c r="D30" s="6" t="s">
        <v>521</v>
      </c>
      <c r="E30" s="5" t="s">
        <v>119</v>
      </c>
      <c r="F30" s="5">
        <v>2519</v>
      </c>
      <c r="G30" s="103"/>
      <c r="H30" s="61">
        <f t="shared" si="0"/>
        <v>0</v>
      </c>
    </row>
    <row r="31" spans="1:8" ht="38.25">
      <c r="A31" s="6" t="s">
        <v>193</v>
      </c>
      <c r="B31" s="6" t="s">
        <v>135</v>
      </c>
      <c r="C31" s="6" t="s">
        <v>585</v>
      </c>
      <c r="D31" s="6" t="s">
        <v>586</v>
      </c>
      <c r="E31" s="5" t="s">
        <v>269</v>
      </c>
      <c r="F31" s="5">
        <v>21.8</v>
      </c>
      <c r="G31" s="103"/>
      <c r="H31" s="61">
        <f t="shared" si="0"/>
        <v>0</v>
      </c>
    </row>
    <row r="32" spans="1:8" ht="38.25">
      <c r="A32" s="6" t="s">
        <v>197</v>
      </c>
      <c r="B32" s="6" t="s">
        <v>135</v>
      </c>
      <c r="C32" s="6" t="s">
        <v>535</v>
      </c>
      <c r="D32" s="6" t="s">
        <v>537</v>
      </c>
      <c r="E32" s="5" t="s">
        <v>269</v>
      </c>
      <c r="F32" s="5">
        <v>20.4</v>
      </c>
      <c r="G32" s="103"/>
      <c r="H32" s="61">
        <f t="shared" si="0"/>
        <v>0</v>
      </c>
    </row>
    <row r="33" spans="1:8" ht="38.25">
      <c r="A33" s="6" t="s">
        <v>200</v>
      </c>
      <c r="B33" s="6" t="s">
        <v>135</v>
      </c>
      <c r="C33" s="6" t="s">
        <v>535</v>
      </c>
      <c r="D33" s="6" t="s">
        <v>587</v>
      </c>
      <c r="E33" s="5" t="s">
        <v>269</v>
      </c>
      <c r="F33" s="5">
        <v>129.5</v>
      </c>
      <c r="G33" s="103"/>
      <c r="H33" s="61">
        <f t="shared" si="0"/>
        <v>0</v>
      </c>
    </row>
    <row r="34" spans="1:8" ht="51">
      <c r="A34" s="6" t="s">
        <v>203</v>
      </c>
      <c r="B34" s="6" t="s">
        <v>135</v>
      </c>
      <c r="C34" s="6" t="s">
        <v>307</v>
      </c>
      <c r="D34" s="6" t="s">
        <v>588</v>
      </c>
      <c r="E34" s="5" t="s">
        <v>269</v>
      </c>
      <c r="F34" s="5">
        <v>83.5</v>
      </c>
      <c r="G34" s="103"/>
      <c r="H34" s="61">
        <f t="shared" si="0"/>
        <v>0</v>
      </c>
    </row>
    <row r="35" spans="1:8" ht="38.25">
      <c r="A35" s="6" t="s">
        <v>207</v>
      </c>
      <c r="B35" s="6" t="s">
        <v>135</v>
      </c>
      <c r="C35" s="6" t="s">
        <v>310</v>
      </c>
      <c r="D35" s="6" t="s">
        <v>311</v>
      </c>
      <c r="E35" s="5" t="s">
        <v>269</v>
      </c>
      <c r="F35" s="5">
        <v>83.5</v>
      </c>
      <c r="G35" s="103"/>
      <c r="H35" s="61">
        <f t="shared" si="0"/>
        <v>0</v>
      </c>
    </row>
    <row r="36" spans="1:8" ht="25.5">
      <c r="A36" s="6" t="s">
        <v>325</v>
      </c>
      <c r="B36" s="6" t="s">
        <v>313</v>
      </c>
      <c r="C36" s="6" t="s">
        <v>507</v>
      </c>
      <c r="D36" s="6" t="s">
        <v>589</v>
      </c>
      <c r="E36" s="5" t="s">
        <v>152</v>
      </c>
      <c r="F36" s="5">
        <v>3626</v>
      </c>
      <c r="G36" s="103"/>
      <c r="H36" s="61">
        <f t="shared" si="0"/>
        <v>0</v>
      </c>
    </row>
    <row r="37" spans="1:8" ht="25.5">
      <c r="A37" s="6" t="s">
        <v>328</v>
      </c>
      <c r="B37" s="6" t="s">
        <v>313</v>
      </c>
      <c r="C37" s="6" t="s">
        <v>511</v>
      </c>
      <c r="D37" s="6" t="s">
        <v>590</v>
      </c>
      <c r="E37" s="5" t="s">
        <v>513</v>
      </c>
      <c r="F37" s="5">
        <v>22</v>
      </c>
      <c r="G37" s="103"/>
      <c r="H37" s="61">
        <f t="shared" si="0"/>
        <v>0</v>
      </c>
    </row>
    <row r="38" spans="1:8" ht="38.25">
      <c r="A38" s="6" t="s">
        <v>331</v>
      </c>
      <c r="B38" s="6" t="s">
        <v>135</v>
      </c>
      <c r="C38" s="6" t="s">
        <v>517</v>
      </c>
      <c r="D38" s="6" t="s">
        <v>518</v>
      </c>
      <c r="E38" s="5" t="s">
        <v>119</v>
      </c>
      <c r="F38" s="5">
        <v>40</v>
      </c>
      <c r="G38" s="103"/>
      <c r="H38" s="61">
        <f t="shared" si="0"/>
        <v>0</v>
      </c>
    </row>
    <row r="39" spans="1:8" ht="38.25">
      <c r="A39" s="6" t="s">
        <v>334</v>
      </c>
      <c r="B39" s="6" t="s">
        <v>135</v>
      </c>
      <c r="C39" s="6" t="s">
        <v>519</v>
      </c>
      <c r="D39" s="6" t="s">
        <v>520</v>
      </c>
      <c r="E39" s="5" t="s">
        <v>119</v>
      </c>
      <c r="F39" s="5">
        <v>60</v>
      </c>
      <c r="G39" s="103"/>
      <c r="H39" s="61">
        <f t="shared" si="0"/>
        <v>0</v>
      </c>
    </row>
    <row r="40" spans="1:8" ht="38.25">
      <c r="A40" s="6" t="s">
        <v>337</v>
      </c>
      <c r="B40" s="6" t="s">
        <v>135</v>
      </c>
      <c r="C40" s="6" t="s">
        <v>591</v>
      </c>
      <c r="D40" s="6" t="s">
        <v>592</v>
      </c>
      <c r="E40" s="5" t="s">
        <v>119</v>
      </c>
      <c r="F40" s="5">
        <v>350</v>
      </c>
      <c r="G40" s="103"/>
      <c r="H40" s="61">
        <f t="shared" si="0"/>
        <v>0</v>
      </c>
    </row>
    <row r="41" spans="1:8" ht="25.5">
      <c r="A41" s="6" t="s">
        <v>338</v>
      </c>
      <c r="B41" s="6" t="s">
        <v>135</v>
      </c>
      <c r="C41" s="6" t="s">
        <v>522</v>
      </c>
      <c r="D41" s="6" t="s">
        <v>523</v>
      </c>
      <c r="E41" s="5" t="s">
        <v>119</v>
      </c>
      <c r="F41" s="5">
        <v>96</v>
      </c>
      <c r="G41" s="103"/>
      <c r="H41" s="61">
        <f t="shared" si="0"/>
        <v>0</v>
      </c>
    </row>
    <row r="42" spans="1:8" ht="25.5">
      <c r="A42" s="6" t="s">
        <v>341</v>
      </c>
      <c r="B42" s="6" t="s">
        <v>135</v>
      </c>
      <c r="C42" s="6" t="s">
        <v>524</v>
      </c>
      <c r="D42" s="6" t="s">
        <v>525</v>
      </c>
      <c r="E42" s="5" t="s">
        <v>152</v>
      </c>
      <c r="F42" s="5">
        <v>194</v>
      </c>
      <c r="G42" s="103"/>
      <c r="H42" s="61">
        <f t="shared" si="0"/>
        <v>0</v>
      </c>
    </row>
    <row r="43" spans="1:8" ht="25.5">
      <c r="A43" s="6" t="s">
        <v>344</v>
      </c>
      <c r="B43" s="6" t="s">
        <v>135</v>
      </c>
      <c r="C43" s="6" t="s">
        <v>593</v>
      </c>
      <c r="D43" s="6" t="s">
        <v>594</v>
      </c>
      <c r="E43" s="5" t="s">
        <v>119</v>
      </c>
      <c r="F43" s="5">
        <v>1466</v>
      </c>
      <c r="G43" s="103"/>
      <c r="H43" s="61">
        <f t="shared" si="0"/>
        <v>0</v>
      </c>
    </row>
    <row r="44" spans="1:8" ht="25.5">
      <c r="A44" s="6" t="s">
        <v>347</v>
      </c>
      <c r="B44" s="6" t="s">
        <v>135</v>
      </c>
      <c r="C44" s="6" t="s">
        <v>595</v>
      </c>
      <c r="D44" s="6" t="s">
        <v>596</v>
      </c>
      <c r="E44" s="5" t="s">
        <v>152</v>
      </c>
      <c r="F44" s="5">
        <v>694</v>
      </c>
      <c r="G44" s="103"/>
      <c r="H44" s="61">
        <f t="shared" si="0"/>
        <v>0</v>
      </c>
    </row>
    <row r="45" spans="1:8" ht="25.5">
      <c r="A45" s="6" t="s">
        <v>350</v>
      </c>
      <c r="B45" s="6"/>
      <c r="C45" s="6"/>
      <c r="D45" s="6" t="s">
        <v>91</v>
      </c>
      <c r="E45" s="5" t="s">
        <v>152</v>
      </c>
      <c r="F45" s="5">
        <v>176</v>
      </c>
      <c r="G45" s="103"/>
      <c r="H45" s="61">
        <f t="shared" si="0"/>
        <v>0</v>
      </c>
    </row>
    <row r="46" spans="1:8" ht="25.5">
      <c r="A46" s="6" t="s">
        <v>353</v>
      </c>
      <c r="B46" s="6" t="s">
        <v>135</v>
      </c>
      <c r="C46" s="6" t="s">
        <v>599</v>
      </c>
      <c r="D46" s="6" t="s">
        <v>600</v>
      </c>
      <c r="E46" s="5" t="s">
        <v>119</v>
      </c>
      <c r="F46" s="5">
        <v>366</v>
      </c>
      <c r="G46" s="103"/>
      <c r="H46" s="61">
        <f t="shared" si="0"/>
        <v>0</v>
      </c>
    </row>
    <row r="47" spans="1:8" ht="25.5">
      <c r="A47" s="6" t="s">
        <v>356</v>
      </c>
      <c r="B47" s="6" t="s">
        <v>135</v>
      </c>
      <c r="C47" s="6" t="s">
        <v>601</v>
      </c>
      <c r="D47" s="6" t="s">
        <v>602</v>
      </c>
      <c r="E47" s="5" t="s">
        <v>119</v>
      </c>
      <c r="F47" s="5">
        <v>108</v>
      </c>
      <c r="G47" s="103"/>
      <c r="H47" s="61">
        <f t="shared" si="0"/>
        <v>0</v>
      </c>
    </row>
    <row r="48" spans="1:8" ht="25.5">
      <c r="A48" s="6" t="s">
        <v>359</v>
      </c>
      <c r="B48" s="6" t="s">
        <v>135</v>
      </c>
      <c r="C48" s="6" t="s">
        <v>603</v>
      </c>
      <c r="D48" s="6" t="s">
        <v>604</v>
      </c>
      <c r="E48" s="5" t="s">
        <v>119</v>
      </c>
      <c r="F48" s="5">
        <v>126</v>
      </c>
      <c r="G48" s="103"/>
      <c r="H48" s="61">
        <f t="shared" si="0"/>
        <v>0</v>
      </c>
    </row>
    <row r="49" spans="1:8" ht="25.5">
      <c r="A49" s="6" t="s">
        <v>362</v>
      </c>
      <c r="B49" s="6" t="s">
        <v>135</v>
      </c>
      <c r="C49" s="6" t="s">
        <v>605</v>
      </c>
      <c r="D49" s="6" t="s">
        <v>606</v>
      </c>
      <c r="E49" s="5" t="s">
        <v>277</v>
      </c>
      <c r="F49" s="5">
        <v>2</v>
      </c>
      <c r="G49" s="103"/>
      <c r="H49" s="61">
        <f t="shared" si="0"/>
        <v>0</v>
      </c>
    </row>
    <row r="50" spans="1:8" ht="25.5">
      <c r="A50" s="6" t="s">
        <v>365</v>
      </c>
      <c r="B50" s="6" t="s">
        <v>135</v>
      </c>
      <c r="C50" s="6" t="s">
        <v>607</v>
      </c>
      <c r="D50" s="6" t="s">
        <v>608</v>
      </c>
      <c r="E50" s="5" t="s">
        <v>277</v>
      </c>
      <c r="F50" s="5">
        <v>2</v>
      </c>
      <c r="G50" s="103"/>
      <c r="H50" s="61">
        <f t="shared" si="0"/>
        <v>0</v>
      </c>
    </row>
    <row r="51" spans="1:8" ht="38.25">
      <c r="A51" s="6" t="s">
        <v>368</v>
      </c>
      <c r="B51" s="6" t="s">
        <v>135</v>
      </c>
      <c r="C51" s="6" t="s">
        <v>609</v>
      </c>
      <c r="D51" s="6" t="s">
        <v>610</v>
      </c>
      <c r="E51" s="5" t="s">
        <v>277</v>
      </c>
      <c r="F51" s="5">
        <v>24</v>
      </c>
      <c r="G51" s="103"/>
      <c r="H51" s="61">
        <f t="shared" si="0"/>
        <v>0</v>
      </c>
    </row>
    <row r="52" spans="1:8" ht="38.25">
      <c r="A52" s="6" t="s">
        <v>371</v>
      </c>
      <c r="B52" s="6" t="s">
        <v>135</v>
      </c>
      <c r="C52" s="6" t="s">
        <v>611</v>
      </c>
      <c r="D52" s="6" t="s">
        <v>612</v>
      </c>
      <c r="E52" s="5" t="s">
        <v>277</v>
      </c>
      <c r="F52" s="5">
        <v>2</v>
      </c>
      <c r="G52" s="103"/>
      <c r="H52" s="61">
        <f t="shared" si="0"/>
        <v>0</v>
      </c>
    </row>
    <row r="53" spans="1:8" ht="38.25">
      <c r="A53" s="6" t="s">
        <v>374</v>
      </c>
      <c r="B53" s="6" t="s">
        <v>135</v>
      </c>
      <c r="C53" s="6" t="s">
        <v>613</v>
      </c>
      <c r="D53" s="6" t="s">
        <v>614</v>
      </c>
      <c r="E53" s="5" t="s">
        <v>277</v>
      </c>
      <c r="F53" s="5">
        <v>2</v>
      </c>
      <c r="G53" s="103"/>
      <c r="H53" s="61">
        <f t="shared" si="0"/>
        <v>0</v>
      </c>
    </row>
    <row r="54" spans="1:8" ht="38.25">
      <c r="A54" s="6" t="s">
        <v>376</v>
      </c>
      <c r="B54" s="6" t="s">
        <v>135</v>
      </c>
      <c r="C54" s="6" t="s">
        <v>615</v>
      </c>
      <c r="D54" s="6" t="s">
        <v>616</v>
      </c>
      <c r="E54" s="5" t="s">
        <v>277</v>
      </c>
      <c r="F54" s="5">
        <v>4</v>
      </c>
      <c r="G54" s="103"/>
      <c r="H54" s="61">
        <f t="shared" si="0"/>
        <v>0</v>
      </c>
    </row>
    <row r="55" spans="1:8" ht="25.5">
      <c r="A55" s="6" t="s">
        <v>378</v>
      </c>
      <c r="B55" s="6" t="s">
        <v>135</v>
      </c>
      <c r="C55" s="6" t="s">
        <v>363</v>
      </c>
      <c r="D55" s="6" t="s">
        <v>364</v>
      </c>
      <c r="E55" s="5" t="s">
        <v>277</v>
      </c>
      <c r="F55" s="5">
        <v>2</v>
      </c>
      <c r="G55" s="103"/>
      <c r="H55" s="61">
        <f t="shared" si="0"/>
        <v>0</v>
      </c>
    </row>
    <row r="56" spans="1:8" ht="25.5">
      <c r="A56" s="6" t="s">
        <v>381</v>
      </c>
      <c r="B56" s="6" t="s">
        <v>135</v>
      </c>
      <c r="C56" s="6" t="s">
        <v>528</v>
      </c>
      <c r="D56" s="6" t="s">
        <v>617</v>
      </c>
      <c r="E56" s="5" t="s">
        <v>277</v>
      </c>
      <c r="F56" s="5">
        <v>6</v>
      </c>
      <c r="G56" s="103"/>
      <c r="H56" s="61">
        <f t="shared" si="0"/>
        <v>0</v>
      </c>
    </row>
    <row r="57" spans="1:8" ht="25.5">
      <c r="A57" s="6" t="s">
        <v>384</v>
      </c>
      <c r="B57" s="6" t="s">
        <v>135</v>
      </c>
      <c r="C57" s="6" t="s">
        <v>366</v>
      </c>
      <c r="D57" s="6" t="s">
        <v>367</v>
      </c>
      <c r="E57" s="5" t="s">
        <v>277</v>
      </c>
      <c r="F57" s="5">
        <v>40</v>
      </c>
      <c r="G57" s="103"/>
      <c r="H57" s="61">
        <f t="shared" si="0"/>
        <v>0</v>
      </c>
    </row>
    <row r="58" spans="1:8" s="32" customFormat="1" ht="25.5">
      <c r="A58" s="13">
        <v>52</v>
      </c>
      <c r="B58" s="13"/>
      <c r="C58" s="13"/>
      <c r="D58" s="13" t="s">
        <v>92</v>
      </c>
      <c r="E58" s="12"/>
      <c r="F58" s="12">
        <v>10</v>
      </c>
      <c r="G58" s="103"/>
      <c r="H58" s="61">
        <f t="shared" si="0"/>
        <v>0</v>
      </c>
    </row>
    <row r="59" spans="1:8" ht="25.5">
      <c r="A59" s="6" t="s">
        <v>390</v>
      </c>
      <c r="B59" s="6" t="s">
        <v>135</v>
      </c>
      <c r="C59" s="6" t="s">
        <v>618</v>
      </c>
      <c r="D59" s="6" t="s">
        <v>619</v>
      </c>
      <c r="E59" s="5" t="s">
        <v>277</v>
      </c>
      <c r="F59" s="5">
        <v>4</v>
      </c>
      <c r="G59" s="103"/>
      <c r="H59" s="61">
        <f t="shared" si="0"/>
        <v>0</v>
      </c>
    </row>
    <row r="60" spans="1:8" ht="25.5">
      <c r="A60" s="6" t="s">
        <v>392</v>
      </c>
      <c r="B60" s="6" t="s">
        <v>135</v>
      </c>
      <c r="C60" s="6" t="s">
        <v>620</v>
      </c>
      <c r="D60" s="6" t="s">
        <v>621</v>
      </c>
      <c r="E60" s="5" t="s">
        <v>277</v>
      </c>
      <c r="F60" s="5">
        <v>2</v>
      </c>
      <c r="G60" s="103"/>
      <c r="H60" s="61">
        <f t="shared" si="0"/>
        <v>0</v>
      </c>
    </row>
    <row r="61" spans="1:8" ht="25.5">
      <c r="A61" s="6" t="s">
        <v>394</v>
      </c>
      <c r="B61" s="6" t="s">
        <v>135</v>
      </c>
      <c r="C61" s="6" t="s">
        <v>530</v>
      </c>
      <c r="D61" s="6" t="s">
        <v>531</v>
      </c>
      <c r="E61" s="5" t="s">
        <v>277</v>
      </c>
      <c r="F61" s="5">
        <v>2</v>
      </c>
      <c r="G61" s="103"/>
      <c r="H61" s="61">
        <f t="shared" si="0"/>
        <v>0</v>
      </c>
    </row>
    <row r="62" spans="1:8" ht="38.25">
      <c r="A62" s="6" t="s">
        <v>397</v>
      </c>
      <c r="B62" s="6" t="s">
        <v>135</v>
      </c>
      <c r="C62" s="6" t="s">
        <v>622</v>
      </c>
      <c r="D62" s="6" t="s">
        <v>623</v>
      </c>
      <c r="E62" s="5" t="s">
        <v>277</v>
      </c>
      <c r="F62" s="5">
        <v>4</v>
      </c>
      <c r="G62" s="103"/>
      <c r="H62" s="61">
        <f t="shared" si="0"/>
        <v>0</v>
      </c>
    </row>
    <row r="63" spans="1:8" ht="38.25">
      <c r="A63" s="6" t="s">
        <v>400</v>
      </c>
      <c r="B63" s="6" t="s">
        <v>135</v>
      </c>
      <c r="C63" s="6" t="s">
        <v>622</v>
      </c>
      <c r="D63" s="6" t="s">
        <v>624</v>
      </c>
      <c r="E63" s="5" t="s">
        <v>277</v>
      </c>
      <c r="F63" s="5">
        <v>10</v>
      </c>
      <c r="G63" s="103"/>
      <c r="H63" s="61">
        <f t="shared" si="0"/>
        <v>0</v>
      </c>
    </row>
    <row r="64" spans="1:8" ht="38.25">
      <c r="A64" s="6" t="s">
        <v>404</v>
      </c>
      <c r="B64" s="6" t="s">
        <v>135</v>
      </c>
      <c r="C64" s="6" t="s">
        <v>622</v>
      </c>
      <c r="D64" s="6" t="s">
        <v>625</v>
      </c>
      <c r="E64" s="5" t="s">
        <v>277</v>
      </c>
      <c r="F64" s="5">
        <v>6</v>
      </c>
      <c r="G64" s="103"/>
      <c r="H64" s="61">
        <f t="shared" si="0"/>
        <v>0</v>
      </c>
    </row>
    <row r="65" spans="1:8" ht="38.25">
      <c r="A65" s="6" t="s">
        <v>406</v>
      </c>
      <c r="B65" s="6" t="s">
        <v>135</v>
      </c>
      <c r="C65" s="6" t="s">
        <v>626</v>
      </c>
      <c r="D65" s="6" t="s">
        <v>627</v>
      </c>
      <c r="E65" s="5" t="s">
        <v>277</v>
      </c>
      <c r="F65" s="5">
        <v>2</v>
      </c>
      <c r="G65" s="103"/>
      <c r="H65" s="61">
        <f t="shared" si="0"/>
        <v>0</v>
      </c>
    </row>
    <row r="66" spans="1:8" ht="38.25">
      <c r="A66" s="6" t="s">
        <v>409</v>
      </c>
      <c r="B66" s="6" t="s">
        <v>135</v>
      </c>
      <c r="C66" s="6" t="s">
        <v>626</v>
      </c>
      <c r="D66" s="6" t="s">
        <v>628</v>
      </c>
      <c r="E66" s="5" t="s">
        <v>277</v>
      </c>
      <c r="F66" s="5">
        <v>2</v>
      </c>
      <c r="G66" s="103"/>
      <c r="H66" s="61">
        <f t="shared" si="0"/>
        <v>0</v>
      </c>
    </row>
    <row r="67" spans="1:8" ht="38.25">
      <c r="A67" s="6" t="s">
        <v>411</v>
      </c>
      <c r="B67" s="6" t="s">
        <v>135</v>
      </c>
      <c r="C67" s="6" t="s">
        <v>622</v>
      </c>
      <c r="D67" s="6" t="s">
        <v>629</v>
      </c>
      <c r="E67" s="5" t="s">
        <v>277</v>
      </c>
      <c r="F67" s="5">
        <v>2</v>
      </c>
      <c r="G67" s="103"/>
      <c r="H67" s="61">
        <f t="shared" si="0"/>
        <v>0</v>
      </c>
    </row>
    <row r="68" spans="1:8" ht="38.25">
      <c r="A68" s="6" t="s">
        <v>414</v>
      </c>
      <c r="B68" s="6" t="s">
        <v>135</v>
      </c>
      <c r="C68" s="6" t="s">
        <v>626</v>
      </c>
      <c r="D68" s="6" t="s">
        <v>630</v>
      </c>
      <c r="E68" s="5" t="s">
        <v>277</v>
      </c>
      <c r="F68" s="5">
        <v>6</v>
      </c>
      <c r="G68" s="103"/>
      <c r="H68" s="61">
        <f aca="true" t="shared" si="1" ref="H68:H92">F68*G68</f>
        <v>0</v>
      </c>
    </row>
    <row r="69" spans="1:8" ht="38.25">
      <c r="A69" s="6" t="s">
        <v>417</v>
      </c>
      <c r="B69" s="6" t="s">
        <v>135</v>
      </c>
      <c r="C69" s="6" t="s">
        <v>626</v>
      </c>
      <c r="D69" s="6" t="s">
        <v>631</v>
      </c>
      <c r="E69" s="5" t="s">
        <v>277</v>
      </c>
      <c r="F69" s="5">
        <v>2</v>
      </c>
      <c r="G69" s="103"/>
      <c r="H69" s="61">
        <f t="shared" si="1"/>
        <v>0</v>
      </c>
    </row>
    <row r="70" spans="1:8" ht="38.25">
      <c r="A70" s="6" t="s">
        <v>420</v>
      </c>
      <c r="B70" s="6" t="s">
        <v>135</v>
      </c>
      <c r="C70" s="6" t="s">
        <v>626</v>
      </c>
      <c r="D70" s="6" t="s">
        <v>632</v>
      </c>
      <c r="E70" s="5" t="s">
        <v>277</v>
      </c>
      <c r="F70" s="5">
        <v>2</v>
      </c>
      <c r="G70" s="103"/>
      <c r="H70" s="61">
        <f t="shared" si="1"/>
        <v>0</v>
      </c>
    </row>
    <row r="71" spans="1:8" ht="38.25">
      <c r="A71" s="6" t="s">
        <v>423</v>
      </c>
      <c r="B71" s="6" t="s">
        <v>135</v>
      </c>
      <c r="C71" s="6" t="s">
        <v>626</v>
      </c>
      <c r="D71" s="6" t="s">
        <v>633</v>
      </c>
      <c r="E71" s="5" t="s">
        <v>277</v>
      </c>
      <c r="F71" s="5">
        <v>2</v>
      </c>
      <c r="G71" s="103"/>
      <c r="H71" s="61">
        <f t="shared" si="1"/>
        <v>0</v>
      </c>
    </row>
    <row r="72" spans="1:8" ht="38.25">
      <c r="A72" s="6">
        <v>66</v>
      </c>
      <c r="B72" s="6"/>
      <c r="C72" s="6"/>
      <c r="D72" s="6" t="s">
        <v>93</v>
      </c>
      <c r="E72" s="5"/>
      <c r="F72" s="5">
        <v>2</v>
      </c>
      <c r="G72" s="103"/>
      <c r="H72" s="61">
        <f t="shared" si="1"/>
        <v>0</v>
      </c>
    </row>
    <row r="73" spans="1:8" ht="38.25">
      <c r="A73" s="6" t="s">
        <v>429</v>
      </c>
      <c r="B73" s="6" t="s">
        <v>135</v>
      </c>
      <c r="C73" s="6" t="s">
        <v>634</v>
      </c>
      <c r="D73" s="6" t="s">
        <v>635</v>
      </c>
      <c r="E73" s="5" t="s">
        <v>277</v>
      </c>
      <c r="F73" s="5">
        <v>4</v>
      </c>
      <c r="G73" s="103"/>
      <c r="H73" s="61">
        <f t="shared" si="1"/>
        <v>0</v>
      </c>
    </row>
    <row r="74" spans="1:8" ht="38.25">
      <c r="A74" s="6" t="s">
        <v>432</v>
      </c>
      <c r="B74" s="6" t="s">
        <v>135</v>
      </c>
      <c r="C74" s="6" t="s">
        <v>618</v>
      </c>
      <c r="D74" s="6" t="s">
        <v>636</v>
      </c>
      <c r="E74" s="5" t="s">
        <v>277</v>
      </c>
      <c r="F74" s="5">
        <v>4</v>
      </c>
      <c r="G74" s="103"/>
      <c r="H74" s="61">
        <f t="shared" si="1"/>
        <v>0</v>
      </c>
    </row>
    <row r="75" spans="1:8" ht="38.25">
      <c r="A75" s="6" t="s">
        <v>435</v>
      </c>
      <c r="B75" s="6" t="s">
        <v>135</v>
      </c>
      <c r="C75" s="6" t="s">
        <v>620</v>
      </c>
      <c r="D75" s="6" t="s">
        <v>637</v>
      </c>
      <c r="E75" s="5" t="s">
        <v>277</v>
      </c>
      <c r="F75" s="5">
        <v>4</v>
      </c>
      <c r="G75" s="103"/>
      <c r="H75" s="61">
        <f t="shared" si="1"/>
        <v>0</v>
      </c>
    </row>
    <row r="76" spans="1:8" ht="38.25">
      <c r="A76" s="6" t="s">
        <v>438</v>
      </c>
      <c r="B76" s="6" t="s">
        <v>442</v>
      </c>
      <c r="C76" s="6" t="s">
        <v>443</v>
      </c>
      <c r="D76" s="6" t="s">
        <v>444</v>
      </c>
      <c r="E76" s="5" t="s">
        <v>445</v>
      </c>
      <c r="F76" s="5">
        <v>922</v>
      </c>
      <c r="G76" s="103"/>
      <c r="H76" s="61">
        <f t="shared" si="1"/>
        <v>0</v>
      </c>
    </row>
    <row r="77" spans="1:8" s="36" customFormat="1" ht="15">
      <c r="A77" s="17">
        <v>4</v>
      </c>
      <c r="B77" s="197" t="s">
        <v>451</v>
      </c>
      <c r="C77" s="197"/>
      <c r="D77" s="197"/>
      <c r="E77" s="197"/>
      <c r="F77" s="197"/>
      <c r="G77" s="104"/>
      <c r="H77" s="120">
        <f>H78+H79+H80+H81</f>
        <v>0</v>
      </c>
    </row>
    <row r="78" spans="1:8" ht="25.5">
      <c r="A78" s="6" t="s">
        <v>638</v>
      </c>
      <c r="B78" s="6" t="s">
        <v>253</v>
      </c>
      <c r="C78" s="6" t="s">
        <v>254</v>
      </c>
      <c r="D78" s="6" t="s">
        <v>639</v>
      </c>
      <c r="E78" s="5" t="s">
        <v>229</v>
      </c>
      <c r="F78" s="5">
        <v>373.1</v>
      </c>
      <c r="G78" s="103"/>
      <c r="H78" s="61">
        <f t="shared" si="1"/>
        <v>0</v>
      </c>
    </row>
    <row r="79" spans="1:8" ht="25.5">
      <c r="A79" s="6" t="s">
        <v>640</v>
      </c>
      <c r="B79" s="6" t="s">
        <v>250</v>
      </c>
      <c r="C79" s="6" t="s">
        <v>457</v>
      </c>
      <c r="D79" s="6" t="s">
        <v>641</v>
      </c>
      <c r="E79" s="5" t="s">
        <v>269</v>
      </c>
      <c r="F79" s="5">
        <v>3731</v>
      </c>
      <c r="G79" s="103"/>
      <c r="H79" s="61">
        <f t="shared" si="1"/>
        <v>0</v>
      </c>
    </row>
    <row r="80" spans="1:8" ht="51">
      <c r="A80" s="6" t="s">
        <v>452</v>
      </c>
      <c r="B80" s="6" t="s">
        <v>253</v>
      </c>
      <c r="C80" s="6" t="s">
        <v>260</v>
      </c>
      <c r="D80" s="6" t="s">
        <v>489</v>
      </c>
      <c r="E80" s="5" t="s">
        <v>229</v>
      </c>
      <c r="F80" s="5">
        <v>7462</v>
      </c>
      <c r="G80" s="103"/>
      <c r="H80" s="61">
        <f t="shared" si="1"/>
        <v>0</v>
      </c>
    </row>
    <row r="81" spans="1:8" ht="25.5">
      <c r="A81" s="6" t="s">
        <v>454</v>
      </c>
      <c r="B81" s="6" t="s">
        <v>250</v>
      </c>
      <c r="C81" s="6" t="s">
        <v>459</v>
      </c>
      <c r="D81" s="6" t="s">
        <v>460</v>
      </c>
      <c r="E81" s="5" t="s">
        <v>229</v>
      </c>
      <c r="F81" s="5">
        <v>373.1</v>
      </c>
      <c r="G81" s="103"/>
      <c r="H81" s="61">
        <f t="shared" si="1"/>
        <v>0</v>
      </c>
    </row>
    <row r="82" spans="1:8" s="36" customFormat="1" ht="15">
      <c r="A82" s="17">
        <v>5</v>
      </c>
      <c r="B82" s="197" t="s">
        <v>461</v>
      </c>
      <c r="C82" s="197"/>
      <c r="D82" s="197"/>
      <c r="E82" s="197"/>
      <c r="F82" s="197"/>
      <c r="G82" s="104"/>
      <c r="H82" s="120">
        <f>H83+H84+H85+H86+H87+H88+H89+H90+H91+H92</f>
        <v>0</v>
      </c>
    </row>
    <row r="83" spans="1:8" ht="38.25">
      <c r="A83" s="6" t="s">
        <v>642</v>
      </c>
      <c r="B83" s="6" t="s">
        <v>250</v>
      </c>
      <c r="C83" s="6" t="s">
        <v>546</v>
      </c>
      <c r="D83" s="6" t="s">
        <v>547</v>
      </c>
      <c r="E83" s="5" t="s">
        <v>269</v>
      </c>
      <c r="F83" s="5">
        <v>290.7</v>
      </c>
      <c r="G83" s="103"/>
      <c r="H83" s="61">
        <f t="shared" si="1"/>
        <v>0</v>
      </c>
    </row>
    <row r="84" spans="1:8" ht="25.5">
      <c r="A84" s="6" t="s">
        <v>449</v>
      </c>
      <c r="B84" s="50"/>
      <c r="C84" s="50"/>
      <c r="D84" s="6" t="s">
        <v>94</v>
      </c>
      <c r="E84" s="122" t="s">
        <v>269</v>
      </c>
      <c r="F84" s="50">
        <v>12</v>
      </c>
      <c r="G84" s="103"/>
      <c r="H84" s="61">
        <f t="shared" si="1"/>
        <v>0</v>
      </c>
    </row>
    <row r="85" spans="1:8" ht="25.5">
      <c r="A85" s="6" t="s">
        <v>462</v>
      </c>
      <c r="B85" s="6" t="s">
        <v>250</v>
      </c>
      <c r="C85" s="6" t="s">
        <v>463</v>
      </c>
      <c r="D85" s="6" t="s">
        <v>464</v>
      </c>
      <c r="E85" s="5" t="s">
        <v>232</v>
      </c>
      <c r="F85" s="5">
        <v>53.4</v>
      </c>
      <c r="G85" s="103"/>
      <c r="H85" s="61">
        <f t="shared" si="1"/>
        <v>0</v>
      </c>
    </row>
    <row r="86" spans="1:8" ht="25.5">
      <c r="A86" s="6" t="s">
        <v>465</v>
      </c>
      <c r="B86" s="6" t="s">
        <v>250</v>
      </c>
      <c r="C86" s="6" t="s">
        <v>466</v>
      </c>
      <c r="D86" s="6" t="s">
        <v>643</v>
      </c>
      <c r="E86" s="5" t="s">
        <v>232</v>
      </c>
      <c r="F86" s="5">
        <v>53.4</v>
      </c>
      <c r="G86" s="103"/>
      <c r="H86" s="61">
        <f t="shared" si="1"/>
        <v>0</v>
      </c>
    </row>
    <row r="87" spans="1:8" ht="25.5">
      <c r="A87" s="6" t="s">
        <v>468</v>
      </c>
      <c r="B87" s="6" t="s">
        <v>250</v>
      </c>
      <c r="C87" s="6" t="s">
        <v>549</v>
      </c>
      <c r="D87" s="6" t="s">
        <v>550</v>
      </c>
      <c r="E87" s="5" t="s">
        <v>232</v>
      </c>
      <c r="F87" s="5">
        <v>248.7</v>
      </c>
      <c r="G87" s="103"/>
      <c r="H87" s="61">
        <f t="shared" si="1"/>
        <v>0</v>
      </c>
    </row>
    <row r="88" spans="1:8" ht="25.5">
      <c r="A88" s="6" t="s">
        <v>471</v>
      </c>
      <c r="B88" s="6" t="s">
        <v>250</v>
      </c>
      <c r="C88" s="6" t="s">
        <v>472</v>
      </c>
      <c r="D88" s="6" t="s">
        <v>644</v>
      </c>
      <c r="E88" s="5" t="s">
        <v>269</v>
      </c>
      <c r="F88" s="5">
        <v>53.4</v>
      </c>
      <c r="G88" s="103"/>
      <c r="H88" s="61">
        <f t="shared" si="1"/>
        <v>0</v>
      </c>
    </row>
    <row r="89" spans="1:8" ht="38.25">
      <c r="A89" s="6" t="s">
        <v>474</v>
      </c>
      <c r="B89" s="6" t="s">
        <v>250</v>
      </c>
      <c r="C89" s="6" t="s">
        <v>475</v>
      </c>
      <c r="D89" s="6" t="s">
        <v>645</v>
      </c>
      <c r="E89" s="5" t="s">
        <v>232</v>
      </c>
      <c r="F89" s="5">
        <v>53.4</v>
      </c>
      <c r="G89" s="103"/>
      <c r="H89" s="61">
        <f t="shared" si="1"/>
        <v>0</v>
      </c>
    </row>
    <row r="90" spans="1:8" ht="38.25">
      <c r="A90" s="6" t="s">
        <v>477</v>
      </c>
      <c r="B90" s="6" t="s">
        <v>250</v>
      </c>
      <c r="C90" s="6" t="s">
        <v>478</v>
      </c>
      <c r="D90" s="6" t="s">
        <v>479</v>
      </c>
      <c r="E90" s="5" t="s">
        <v>232</v>
      </c>
      <c r="F90" s="5">
        <v>53.4</v>
      </c>
      <c r="G90" s="103"/>
      <c r="H90" s="61">
        <f t="shared" si="1"/>
        <v>0</v>
      </c>
    </row>
    <row r="91" spans="1:8" ht="25.5">
      <c r="A91" s="6" t="s">
        <v>480</v>
      </c>
      <c r="B91" s="6" t="s">
        <v>250</v>
      </c>
      <c r="C91" s="6" t="s">
        <v>552</v>
      </c>
      <c r="D91" s="6" t="s">
        <v>553</v>
      </c>
      <c r="E91" s="5" t="s">
        <v>232</v>
      </c>
      <c r="F91" s="5">
        <v>290.7</v>
      </c>
      <c r="G91" s="103"/>
      <c r="H91" s="61">
        <f t="shared" si="1"/>
        <v>0</v>
      </c>
    </row>
    <row r="92" spans="1:8" ht="25.5">
      <c r="A92" s="6" t="s">
        <v>483</v>
      </c>
      <c r="B92" s="6" t="s">
        <v>250</v>
      </c>
      <c r="C92" s="6" t="s">
        <v>646</v>
      </c>
      <c r="D92" s="6" t="s">
        <v>647</v>
      </c>
      <c r="E92" s="5" t="s">
        <v>119</v>
      </c>
      <c r="F92" s="5">
        <v>34</v>
      </c>
      <c r="G92" s="103"/>
      <c r="H92" s="61">
        <f t="shared" si="1"/>
        <v>0</v>
      </c>
    </row>
    <row r="93" spans="5:8" s="37" customFormat="1" ht="18">
      <c r="E93" s="38"/>
      <c r="F93" s="116" t="s">
        <v>682</v>
      </c>
      <c r="G93" s="121"/>
      <c r="H93" s="121">
        <f>H82+H77+G25+G11+G4</f>
        <v>0</v>
      </c>
    </row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</sheetData>
  <sheetProtection password="CA71" sheet="1" objects="1" scenarios="1"/>
  <mergeCells count="15">
    <mergeCell ref="G4:H4"/>
    <mergeCell ref="G11:H11"/>
    <mergeCell ref="G25:H25"/>
    <mergeCell ref="A1:H1"/>
    <mergeCell ref="B2:C3"/>
    <mergeCell ref="D2:D3"/>
    <mergeCell ref="A2:A3"/>
    <mergeCell ref="G2:H2"/>
    <mergeCell ref="E2:E3"/>
    <mergeCell ref="F2:F3"/>
    <mergeCell ref="B82:F82"/>
    <mergeCell ref="B4:F4"/>
    <mergeCell ref="B11:F11"/>
    <mergeCell ref="B25:F25"/>
    <mergeCell ref="B77:F77"/>
  </mergeCells>
  <printOptions/>
  <pageMargins left="0.3" right="0.18" top="0.35" bottom="2.27" header="0.26" footer="0.5"/>
  <pageSetup fitToHeight="6" fitToWidth="1" horizontalDpi="600" verticalDpi="600" orientation="portrait" paperSize="9" scale="83" r:id="rId3"/>
  <headerFooter alignWithMargins="0">
    <oddFooter>&amp;L&amp;A&amp;RStr. ...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H76"/>
  <sheetViews>
    <sheetView tabSelected="1" workbookViewId="0" topLeftCell="A1">
      <selection activeCell="G2" sqref="G2:H2"/>
    </sheetView>
  </sheetViews>
  <sheetFormatPr defaultColWidth="9.140625" defaultRowHeight="12.75"/>
  <cols>
    <col min="1" max="1" width="7.7109375" style="4" customWidth="1"/>
    <col min="2" max="2" width="8.28125" style="4" customWidth="1"/>
    <col min="3" max="3" width="11.7109375" style="4" customWidth="1"/>
    <col min="4" max="4" width="47.140625" style="27" customWidth="1"/>
    <col min="5" max="6" width="7.8515625" style="10" customWidth="1"/>
    <col min="7" max="7" width="11.140625" style="4" customWidth="1"/>
    <col min="8" max="8" width="13.421875" style="4" bestFit="1" customWidth="1"/>
    <col min="9" max="16384" width="9.140625" style="4" customWidth="1"/>
  </cols>
  <sheetData>
    <row r="1" spans="1:8" s="20" customFormat="1" ht="37.5" customHeight="1">
      <c r="A1" s="208" t="s">
        <v>81</v>
      </c>
      <c r="B1" s="208"/>
      <c r="C1" s="208"/>
      <c r="D1" s="208"/>
      <c r="E1" s="208"/>
      <c r="F1" s="208"/>
      <c r="G1" s="208"/>
      <c r="H1" s="208"/>
    </row>
    <row r="2" spans="1:8" s="7" customFormat="1" ht="12.75">
      <c r="A2" s="190" t="s">
        <v>72</v>
      </c>
      <c r="B2" s="186" t="s">
        <v>100</v>
      </c>
      <c r="C2" s="186"/>
      <c r="D2" s="186" t="s">
        <v>101</v>
      </c>
      <c r="E2" s="31" t="s">
        <v>102</v>
      </c>
      <c r="F2" s="31" t="s">
        <v>103</v>
      </c>
      <c r="G2" s="188" t="str">
        <f>'S gr 3'!G2:H2</f>
        <v>nazwa firmy</v>
      </c>
      <c r="H2" s="188"/>
    </row>
    <row r="3" spans="1:8" s="7" customFormat="1" ht="12.75">
      <c r="A3" s="190"/>
      <c r="B3" s="186"/>
      <c r="C3" s="186"/>
      <c r="D3" s="186"/>
      <c r="E3" s="31"/>
      <c r="F3" s="31"/>
      <c r="G3" s="5" t="s">
        <v>88</v>
      </c>
      <c r="H3" s="5" t="s">
        <v>89</v>
      </c>
    </row>
    <row r="4" spans="1:8" s="20" customFormat="1" ht="18">
      <c r="A4" s="126">
        <v>1</v>
      </c>
      <c r="B4" s="179" t="s">
        <v>249</v>
      </c>
      <c r="C4" s="180"/>
      <c r="D4" s="180"/>
      <c r="E4" s="180"/>
      <c r="F4" s="180"/>
      <c r="G4" s="203">
        <f>+SUM(H5:H10)</f>
        <v>0</v>
      </c>
      <c r="H4" s="204"/>
    </row>
    <row r="5" spans="1:8" ht="38.25">
      <c r="A5" s="6" t="s">
        <v>105</v>
      </c>
      <c r="B5" s="6" t="s">
        <v>250</v>
      </c>
      <c r="C5" s="6" t="s">
        <v>251</v>
      </c>
      <c r="D5" s="6" t="s">
        <v>252</v>
      </c>
      <c r="E5" s="5" t="s">
        <v>229</v>
      </c>
      <c r="F5" s="60">
        <v>1778.7</v>
      </c>
      <c r="G5" s="103"/>
      <c r="H5" s="125">
        <f>F5*G5</f>
        <v>0</v>
      </c>
    </row>
    <row r="6" spans="1:8" ht="25.5">
      <c r="A6" s="6" t="s">
        <v>110</v>
      </c>
      <c r="B6" s="6" t="s">
        <v>253</v>
      </c>
      <c r="C6" s="6" t="s">
        <v>254</v>
      </c>
      <c r="D6" s="6" t="s">
        <v>255</v>
      </c>
      <c r="E6" s="5" t="s">
        <v>229</v>
      </c>
      <c r="F6" s="60">
        <v>63.6</v>
      </c>
      <c r="G6" s="103"/>
      <c r="H6" s="125">
        <f aca="true" t="shared" si="0" ref="H6:H69">F6*G6</f>
        <v>0</v>
      </c>
    </row>
    <row r="7" spans="1:8" ht="38.25">
      <c r="A7" s="6" t="s">
        <v>113</v>
      </c>
      <c r="B7" s="6" t="s">
        <v>250</v>
      </c>
      <c r="C7" s="6" t="s">
        <v>256</v>
      </c>
      <c r="D7" s="6" t="s">
        <v>563</v>
      </c>
      <c r="E7" s="5" t="s">
        <v>229</v>
      </c>
      <c r="F7" s="60">
        <v>2046.8</v>
      </c>
      <c r="G7" s="103"/>
      <c r="H7" s="125">
        <f t="shared" si="0"/>
        <v>0</v>
      </c>
    </row>
    <row r="8" spans="1:8" ht="51">
      <c r="A8" s="6" t="s">
        <v>116</v>
      </c>
      <c r="B8" s="6" t="s">
        <v>250</v>
      </c>
      <c r="C8" s="6" t="s">
        <v>258</v>
      </c>
      <c r="D8" s="6" t="s">
        <v>259</v>
      </c>
      <c r="E8" s="5" t="s">
        <v>229</v>
      </c>
      <c r="F8" s="60">
        <v>177.8</v>
      </c>
      <c r="G8" s="103"/>
      <c r="H8" s="125">
        <f t="shared" si="0"/>
        <v>0</v>
      </c>
    </row>
    <row r="9" spans="1:8" ht="51">
      <c r="A9" s="6" t="s">
        <v>120</v>
      </c>
      <c r="B9" s="6" t="s">
        <v>253</v>
      </c>
      <c r="C9" s="6" t="s">
        <v>260</v>
      </c>
      <c r="D9" s="6" t="s">
        <v>489</v>
      </c>
      <c r="E9" s="5" t="s">
        <v>229</v>
      </c>
      <c r="F9" s="60">
        <v>1272</v>
      </c>
      <c r="G9" s="103"/>
      <c r="H9" s="125">
        <f t="shared" si="0"/>
        <v>0</v>
      </c>
    </row>
    <row r="10" spans="1:8" ht="38.25">
      <c r="A10" s="6" t="s">
        <v>123</v>
      </c>
      <c r="B10" s="6" t="s">
        <v>250</v>
      </c>
      <c r="C10" s="6" t="s">
        <v>262</v>
      </c>
      <c r="D10" s="6" t="s">
        <v>648</v>
      </c>
      <c r="E10" s="5" t="s">
        <v>264</v>
      </c>
      <c r="F10" s="60">
        <v>1.076</v>
      </c>
      <c r="G10" s="103"/>
      <c r="H10" s="125">
        <f t="shared" si="0"/>
        <v>0</v>
      </c>
    </row>
    <row r="11" spans="1:8" s="20" customFormat="1" ht="18">
      <c r="A11" s="126">
        <v>2</v>
      </c>
      <c r="B11" s="179" t="s">
        <v>265</v>
      </c>
      <c r="C11" s="180"/>
      <c r="D11" s="180"/>
      <c r="E11" s="180"/>
      <c r="F11" s="180"/>
      <c r="G11" s="203">
        <f>+SUM(H12:H20)</f>
        <v>0</v>
      </c>
      <c r="H11" s="204"/>
    </row>
    <row r="12" spans="1:8" s="18" customFormat="1" ht="25.5">
      <c r="A12" s="6" t="s">
        <v>266</v>
      </c>
      <c r="B12" s="6" t="s">
        <v>135</v>
      </c>
      <c r="C12" s="6" t="s">
        <v>494</v>
      </c>
      <c r="D12" s="6" t="s">
        <v>567</v>
      </c>
      <c r="E12" s="5" t="s">
        <v>152</v>
      </c>
      <c r="F12" s="12">
        <v>64</v>
      </c>
      <c r="G12" s="103"/>
      <c r="H12" s="125">
        <f t="shared" si="0"/>
        <v>0</v>
      </c>
    </row>
    <row r="13" spans="1:8" s="18" customFormat="1" ht="25.5">
      <c r="A13" s="6" t="s">
        <v>270</v>
      </c>
      <c r="B13" s="6" t="s">
        <v>135</v>
      </c>
      <c r="C13" s="6" t="s">
        <v>568</v>
      </c>
      <c r="D13" s="6" t="s">
        <v>569</v>
      </c>
      <c r="E13" s="5" t="s">
        <v>152</v>
      </c>
      <c r="F13" s="12">
        <v>522</v>
      </c>
      <c r="G13" s="103"/>
      <c r="H13" s="125">
        <f t="shared" si="0"/>
        <v>0</v>
      </c>
    </row>
    <row r="14" spans="1:8" s="18" customFormat="1" ht="25.5">
      <c r="A14" s="6" t="s">
        <v>134</v>
      </c>
      <c r="B14" s="6" t="s">
        <v>135</v>
      </c>
      <c r="C14" s="6" t="s">
        <v>572</v>
      </c>
      <c r="D14" s="6" t="s">
        <v>573</v>
      </c>
      <c r="E14" s="5" t="s">
        <v>152</v>
      </c>
      <c r="F14" s="12">
        <v>152</v>
      </c>
      <c r="G14" s="103"/>
      <c r="H14" s="125">
        <f t="shared" si="0"/>
        <v>0</v>
      </c>
    </row>
    <row r="15" spans="1:8" s="18" customFormat="1" ht="25.5">
      <c r="A15" s="6" t="s">
        <v>137</v>
      </c>
      <c r="B15" s="6" t="s">
        <v>135</v>
      </c>
      <c r="C15" s="6" t="s">
        <v>649</v>
      </c>
      <c r="D15" s="6" t="s">
        <v>650</v>
      </c>
      <c r="E15" s="5" t="s">
        <v>152</v>
      </c>
      <c r="F15" s="12">
        <v>358</v>
      </c>
      <c r="G15" s="103"/>
      <c r="H15" s="125">
        <f t="shared" si="0"/>
        <v>0</v>
      </c>
    </row>
    <row r="16" spans="1:8" s="18" customFormat="1" ht="25.5">
      <c r="A16" s="6" t="s">
        <v>140</v>
      </c>
      <c r="B16" s="6" t="s">
        <v>135</v>
      </c>
      <c r="C16" s="6" t="s">
        <v>497</v>
      </c>
      <c r="D16" s="6" t="s">
        <v>651</v>
      </c>
      <c r="E16" s="5" t="s">
        <v>277</v>
      </c>
      <c r="F16" s="12">
        <v>204</v>
      </c>
      <c r="G16" s="103"/>
      <c r="H16" s="125">
        <f t="shared" si="0"/>
        <v>0</v>
      </c>
    </row>
    <row r="17" spans="1:8" s="18" customFormat="1" ht="25.5">
      <c r="A17" s="6" t="s">
        <v>143</v>
      </c>
      <c r="B17" s="6" t="s">
        <v>135</v>
      </c>
      <c r="C17" s="6" t="s">
        <v>579</v>
      </c>
      <c r="D17" s="6" t="s">
        <v>652</v>
      </c>
      <c r="E17" s="5" t="s">
        <v>277</v>
      </c>
      <c r="F17" s="12">
        <v>179</v>
      </c>
      <c r="G17" s="103"/>
      <c r="H17" s="125">
        <f t="shared" si="0"/>
        <v>0</v>
      </c>
    </row>
    <row r="18" spans="1:8" s="18" customFormat="1" ht="25.5">
      <c r="A18" s="6" t="s">
        <v>146</v>
      </c>
      <c r="B18" s="6" t="s">
        <v>135</v>
      </c>
      <c r="C18" s="6" t="s">
        <v>500</v>
      </c>
      <c r="D18" s="6" t="s">
        <v>653</v>
      </c>
      <c r="E18" s="5" t="s">
        <v>277</v>
      </c>
      <c r="F18" s="12">
        <v>64</v>
      </c>
      <c r="G18" s="103"/>
      <c r="H18" s="125">
        <f t="shared" si="0"/>
        <v>0</v>
      </c>
    </row>
    <row r="19" spans="1:8" s="18" customFormat="1" ht="25.5">
      <c r="A19" s="6" t="s">
        <v>149</v>
      </c>
      <c r="B19" s="6" t="s">
        <v>253</v>
      </c>
      <c r="C19" s="6" t="s">
        <v>284</v>
      </c>
      <c r="D19" s="6" t="s">
        <v>654</v>
      </c>
      <c r="E19" s="5" t="s">
        <v>403</v>
      </c>
      <c r="F19" s="12">
        <v>57.5</v>
      </c>
      <c r="G19" s="103"/>
      <c r="H19" s="125">
        <f t="shared" si="0"/>
        <v>0</v>
      </c>
    </row>
    <row r="20" spans="1:8" s="18" customFormat="1" ht="25.5">
      <c r="A20" s="6" t="s">
        <v>153</v>
      </c>
      <c r="B20" s="6" t="s">
        <v>253</v>
      </c>
      <c r="C20" s="6" t="s">
        <v>287</v>
      </c>
      <c r="D20" s="6" t="s">
        <v>655</v>
      </c>
      <c r="E20" s="5" t="s">
        <v>403</v>
      </c>
      <c r="F20" s="12">
        <v>1150</v>
      </c>
      <c r="G20" s="103"/>
      <c r="H20" s="125">
        <f t="shared" si="0"/>
        <v>0</v>
      </c>
    </row>
    <row r="21" spans="1:8" s="20" customFormat="1" ht="18">
      <c r="A21" s="126">
        <v>3</v>
      </c>
      <c r="B21" s="179" t="s">
        <v>289</v>
      </c>
      <c r="C21" s="180"/>
      <c r="D21" s="180"/>
      <c r="E21" s="180"/>
      <c r="F21" s="180"/>
      <c r="G21" s="127"/>
      <c r="H21" s="127">
        <f>+SUM(H22:H59)</f>
        <v>0</v>
      </c>
    </row>
    <row r="22" spans="1:8" s="18" customFormat="1" ht="25.5">
      <c r="A22" s="6" t="s">
        <v>290</v>
      </c>
      <c r="B22" s="6" t="s">
        <v>135</v>
      </c>
      <c r="C22" s="6" t="s">
        <v>291</v>
      </c>
      <c r="D22" s="6" t="s">
        <v>583</v>
      </c>
      <c r="E22" s="5" t="s">
        <v>232</v>
      </c>
      <c r="F22" s="60">
        <v>1612.1</v>
      </c>
      <c r="G22" s="103"/>
      <c r="H22" s="125">
        <f t="shared" si="0"/>
        <v>0</v>
      </c>
    </row>
    <row r="23" spans="1:8" s="18" customFormat="1" ht="25.5">
      <c r="A23" s="6" t="s">
        <v>293</v>
      </c>
      <c r="B23" s="6" t="s">
        <v>135</v>
      </c>
      <c r="C23" s="6" t="s">
        <v>504</v>
      </c>
      <c r="D23" s="6" t="s">
        <v>656</v>
      </c>
      <c r="E23" s="5" t="s">
        <v>232</v>
      </c>
      <c r="F23" s="60">
        <v>3224</v>
      </c>
      <c r="G23" s="103"/>
      <c r="H23" s="125">
        <f t="shared" si="0"/>
        <v>0</v>
      </c>
    </row>
    <row r="24" spans="1:8" s="18" customFormat="1" ht="25.5">
      <c r="A24" s="6" t="s">
        <v>296</v>
      </c>
      <c r="B24" s="6" t="s">
        <v>135</v>
      </c>
      <c r="C24" s="6" t="s">
        <v>297</v>
      </c>
      <c r="D24" s="6" t="s">
        <v>298</v>
      </c>
      <c r="E24" s="5" t="s">
        <v>657</v>
      </c>
      <c r="F24" s="60">
        <v>17</v>
      </c>
      <c r="G24" s="103"/>
      <c r="H24" s="125">
        <f t="shared" si="0"/>
        <v>0</v>
      </c>
    </row>
    <row r="25" spans="1:8" s="18" customFormat="1" ht="25.5">
      <c r="A25" s="6" t="s">
        <v>300</v>
      </c>
      <c r="B25" s="6" t="s">
        <v>135</v>
      </c>
      <c r="C25" s="6" t="s">
        <v>301</v>
      </c>
      <c r="D25" s="112" t="s">
        <v>447</v>
      </c>
      <c r="E25" s="5" t="s">
        <v>152</v>
      </c>
      <c r="F25" s="60">
        <v>2348</v>
      </c>
      <c r="G25" s="103"/>
      <c r="H25" s="125">
        <f t="shared" si="0"/>
        <v>0</v>
      </c>
    </row>
    <row r="26" spans="1:8" s="18" customFormat="1" ht="25.5">
      <c r="A26" s="6" t="s">
        <v>303</v>
      </c>
      <c r="B26" s="6" t="s">
        <v>135</v>
      </c>
      <c r="C26" s="6" t="s">
        <v>304</v>
      </c>
      <c r="D26" s="6" t="s">
        <v>521</v>
      </c>
      <c r="E26" s="5" t="s">
        <v>152</v>
      </c>
      <c r="F26" s="60">
        <v>1009</v>
      </c>
      <c r="G26" s="103"/>
      <c r="H26" s="125">
        <f t="shared" si="0"/>
        <v>0</v>
      </c>
    </row>
    <row r="27" spans="1:8" s="18" customFormat="1" ht="38.25">
      <c r="A27" s="6" t="s">
        <v>306</v>
      </c>
      <c r="B27" s="6" t="s">
        <v>135</v>
      </c>
      <c r="C27" s="6" t="s">
        <v>535</v>
      </c>
      <c r="D27" s="6" t="s">
        <v>658</v>
      </c>
      <c r="E27" s="5" t="s">
        <v>232</v>
      </c>
      <c r="F27" s="60">
        <v>122.2</v>
      </c>
      <c r="G27" s="103"/>
      <c r="H27" s="125">
        <f t="shared" si="0"/>
        <v>0</v>
      </c>
    </row>
    <row r="28" spans="1:8" s="18" customFormat="1" ht="51">
      <c r="A28" s="6" t="s">
        <v>309</v>
      </c>
      <c r="B28" s="6" t="s">
        <v>135</v>
      </c>
      <c r="C28" s="6" t="s">
        <v>307</v>
      </c>
      <c r="D28" s="6" t="s">
        <v>308</v>
      </c>
      <c r="E28" s="5" t="s">
        <v>232</v>
      </c>
      <c r="F28" s="60">
        <v>96.2</v>
      </c>
      <c r="G28" s="103"/>
      <c r="H28" s="125">
        <f t="shared" si="0"/>
        <v>0</v>
      </c>
    </row>
    <row r="29" spans="1:8" s="18" customFormat="1" ht="38.25">
      <c r="A29" s="6" t="s">
        <v>312</v>
      </c>
      <c r="B29" s="6" t="s">
        <v>135</v>
      </c>
      <c r="C29" s="6" t="s">
        <v>310</v>
      </c>
      <c r="D29" s="6" t="s">
        <v>311</v>
      </c>
      <c r="E29" s="5" t="s">
        <v>232</v>
      </c>
      <c r="F29" s="60">
        <v>96.2</v>
      </c>
      <c r="G29" s="103"/>
      <c r="H29" s="125">
        <f t="shared" si="0"/>
        <v>0</v>
      </c>
    </row>
    <row r="30" spans="1:8" s="18" customFormat="1" ht="25.5">
      <c r="A30" s="6" t="s">
        <v>190</v>
      </c>
      <c r="B30" s="6" t="s">
        <v>313</v>
      </c>
      <c r="C30" s="6" t="s">
        <v>507</v>
      </c>
      <c r="D30" s="6" t="s">
        <v>659</v>
      </c>
      <c r="E30" s="5" t="s">
        <v>152</v>
      </c>
      <c r="F30" s="60">
        <v>2348</v>
      </c>
      <c r="G30" s="103"/>
      <c r="H30" s="125">
        <f t="shared" si="0"/>
        <v>0</v>
      </c>
    </row>
    <row r="31" spans="1:8" s="18" customFormat="1" ht="25.5">
      <c r="A31" s="6" t="s">
        <v>193</v>
      </c>
      <c r="B31" s="6" t="s">
        <v>313</v>
      </c>
      <c r="C31" s="6" t="s">
        <v>511</v>
      </c>
      <c r="D31" s="6" t="s">
        <v>660</v>
      </c>
      <c r="E31" s="5" t="s">
        <v>318</v>
      </c>
      <c r="F31" s="60">
        <v>12</v>
      </c>
      <c r="G31" s="103"/>
      <c r="H31" s="125">
        <f t="shared" si="0"/>
        <v>0</v>
      </c>
    </row>
    <row r="32" spans="1:8" s="18" customFormat="1" ht="38.25">
      <c r="A32" s="6" t="s">
        <v>197</v>
      </c>
      <c r="B32" s="6" t="s">
        <v>135</v>
      </c>
      <c r="C32" s="6" t="s">
        <v>519</v>
      </c>
      <c r="D32" s="6" t="s">
        <v>520</v>
      </c>
      <c r="E32" s="5" t="s">
        <v>152</v>
      </c>
      <c r="F32" s="60">
        <v>64</v>
      </c>
      <c r="G32" s="103"/>
      <c r="H32" s="125">
        <f t="shared" si="0"/>
        <v>0</v>
      </c>
    </row>
    <row r="33" spans="1:8" s="18" customFormat="1" ht="38.25">
      <c r="A33" s="6" t="s">
        <v>200</v>
      </c>
      <c r="B33" s="6" t="s">
        <v>135</v>
      </c>
      <c r="C33" s="6" t="s">
        <v>591</v>
      </c>
      <c r="D33" s="6" t="s">
        <v>592</v>
      </c>
      <c r="E33" s="5" t="s">
        <v>152</v>
      </c>
      <c r="F33" s="60">
        <v>266</v>
      </c>
      <c r="G33" s="103"/>
      <c r="H33" s="125">
        <f t="shared" si="0"/>
        <v>0</v>
      </c>
    </row>
    <row r="34" spans="1:8" s="18" customFormat="1" ht="25.5">
      <c r="A34" s="6" t="s">
        <v>203</v>
      </c>
      <c r="B34" s="6" t="s">
        <v>135</v>
      </c>
      <c r="C34" s="6" t="s">
        <v>524</v>
      </c>
      <c r="D34" s="6" t="s">
        <v>525</v>
      </c>
      <c r="E34" s="5" t="s">
        <v>152</v>
      </c>
      <c r="F34" s="60">
        <v>224</v>
      </c>
      <c r="G34" s="103"/>
      <c r="H34" s="125">
        <f t="shared" si="0"/>
        <v>0</v>
      </c>
    </row>
    <row r="35" spans="1:8" s="18" customFormat="1" ht="25.5">
      <c r="A35" s="6" t="s">
        <v>207</v>
      </c>
      <c r="B35" s="6" t="s">
        <v>135</v>
      </c>
      <c r="C35" s="6" t="s">
        <v>593</v>
      </c>
      <c r="D35" s="6" t="s">
        <v>594</v>
      </c>
      <c r="E35" s="5" t="s">
        <v>152</v>
      </c>
      <c r="F35" s="60">
        <v>380</v>
      </c>
      <c r="G35" s="103"/>
      <c r="H35" s="125">
        <f t="shared" si="0"/>
        <v>0</v>
      </c>
    </row>
    <row r="36" spans="1:8" s="18" customFormat="1" ht="25.5">
      <c r="A36" s="6" t="s">
        <v>325</v>
      </c>
      <c r="B36" s="6" t="s">
        <v>135</v>
      </c>
      <c r="C36" s="6" t="s">
        <v>595</v>
      </c>
      <c r="D36" s="6" t="s">
        <v>596</v>
      </c>
      <c r="E36" s="5" t="s">
        <v>152</v>
      </c>
      <c r="F36" s="60">
        <v>90</v>
      </c>
      <c r="G36" s="103"/>
      <c r="H36" s="125">
        <f t="shared" si="0"/>
        <v>0</v>
      </c>
    </row>
    <row r="37" spans="1:8" s="18" customFormat="1" ht="25.5">
      <c r="A37" s="6" t="s">
        <v>328</v>
      </c>
      <c r="B37" s="6" t="s">
        <v>135</v>
      </c>
      <c r="C37" s="6" t="s">
        <v>597</v>
      </c>
      <c r="D37" s="6" t="s">
        <v>598</v>
      </c>
      <c r="E37" s="5" t="s">
        <v>152</v>
      </c>
      <c r="F37" s="60">
        <v>162</v>
      </c>
      <c r="G37" s="103"/>
      <c r="H37" s="125">
        <f t="shared" si="0"/>
        <v>0</v>
      </c>
    </row>
    <row r="38" spans="1:8" s="18" customFormat="1" ht="25.5">
      <c r="A38" s="6" t="s">
        <v>331</v>
      </c>
      <c r="B38" s="6" t="s">
        <v>135</v>
      </c>
      <c r="C38" s="6" t="s">
        <v>599</v>
      </c>
      <c r="D38" s="6" t="s">
        <v>600</v>
      </c>
      <c r="E38" s="5" t="s">
        <v>152</v>
      </c>
      <c r="F38" s="60">
        <v>508</v>
      </c>
      <c r="G38" s="103"/>
      <c r="H38" s="125">
        <f t="shared" si="0"/>
        <v>0</v>
      </c>
    </row>
    <row r="39" spans="1:8" s="18" customFormat="1" ht="25.5">
      <c r="A39" s="6" t="s">
        <v>334</v>
      </c>
      <c r="B39" s="6" t="s">
        <v>135</v>
      </c>
      <c r="C39" s="6" t="s">
        <v>601</v>
      </c>
      <c r="D39" s="6" t="s">
        <v>602</v>
      </c>
      <c r="E39" s="5" t="s">
        <v>152</v>
      </c>
      <c r="F39" s="60">
        <v>312</v>
      </c>
      <c r="G39" s="103"/>
      <c r="H39" s="125">
        <f t="shared" si="0"/>
        <v>0</v>
      </c>
    </row>
    <row r="40" spans="1:8" s="18" customFormat="1" ht="25.5">
      <c r="A40" s="6" t="s">
        <v>337</v>
      </c>
      <c r="B40" s="6" t="s">
        <v>135</v>
      </c>
      <c r="C40" s="6" t="s">
        <v>603</v>
      </c>
      <c r="D40" s="6" t="s">
        <v>604</v>
      </c>
      <c r="E40" s="5" t="s">
        <v>152</v>
      </c>
      <c r="F40" s="60">
        <v>342</v>
      </c>
      <c r="G40" s="103"/>
      <c r="H40" s="125">
        <f t="shared" si="0"/>
        <v>0</v>
      </c>
    </row>
    <row r="41" spans="1:8" s="18" customFormat="1" ht="25.5">
      <c r="A41" s="6" t="s">
        <v>338</v>
      </c>
      <c r="B41" s="6" t="s">
        <v>135</v>
      </c>
      <c r="C41" s="6" t="s">
        <v>607</v>
      </c>
      <c r="D41" s="6" t="s">
        <v>608</v>
      </c>
      <c r="E41" s="5" t="s">
        <v>277</v>
      </c>
      <c r="F41" s="60">
        <v>10</v>
      </c>
      <c r="G41" s="103"/>
      <c r="H41" s="125">
        <f t="shared" si="0"/>
        <v>0</v>
      </c>
    </row>
    <row r="42" spans="1:8" s="18" customFormat="1" ht="38.25">
      <c r="A42" s="6" t="s">
        <v>341</v>
      </c>
      <c r="B42" s="6" t="s">
        <v>135</v>
      </c>
      <c r="C42" s="6" t="s">
        <v>609</v>
      </c>
      <c r="D42" s="6" t="s">
        <v>610</v>
      </c>
      <c r="E42" s="5" t="s">
        <v>277</v>
      </c>
      <c r="F42" s="60">
        <v>22</v>
      </c>
      <c r="G42" s="103"/>
      <c r="H42" s="125">
        <f t="shared" si="0"/>
        <v>0</v>
      </c>
    </row>
    <row r="43" spans="1:8" s="18" customFormat="1" ht="38.25">
      <c r="A43" s="6" t="s">
        <v>344</v>
      </c>
      <c r="B43" s="6" t="s">
        <v>135</v>
      </c>
      <c r="C43" s="6" t="s">
        <v>611</v>
      </c>
      <c r="D43" s="6" t="s">
        <v>612</v>
      </c>
      <c r="E43" s="5" t="s">
        <v>277</v>
      </c>
      <c r="F43" s="60">
        <v>4</v>
      </c>
      <c r="G43" s="103"/>
      <c r="H43" s="125">
        <f t="shared" si="0"/>
        <v>0</v>
      </c>
    </row>
    <row r="44" spans="1:8" s="18" customFormat="1" ht="38.25">
      <c r="A44" s="6" t="s">
        <v>347</v>
      </c>
      <c r="B44" s="6" t="s">
        <v>135</v>
      </c>
      <c r="C44" s="6" t="s">
        <v>661</v>
      </c>
      <c r="D44" s="6" t="s">
        <v>662</v>
      </c>
      <c r="E44" s="5" t="s">
        <v>277</v>
      </c>
      <c r="F44" s="60">
        <v>6</v>
      </c>
      <c r="G44" s="103"/>
      <c r="H44" s="125">
        <f t="shared" si="0"/>
        <v>0</v>
      </c>
    </row>
    <row r="45" spans="1:8" s="18" customFormat="1" ht="38.25">
      <c r="A45" s="6" t="s">
        <v>350</v>
      </c>
      <c r="B45" s="6" t="s">
        <v>135</v>
      </c>
      <c r="C45" s="6" t="s">
        <v>613</v>
      </c>
      <c r="D45" s="6" t="s">
        <v>614</v>
      </c>
      <c r="E45" s="5" t="s">
        <v>277</v>
      </c>
      <c r="F45" s="60">
        <v>12</v>
      </c>
      <c r="G45" s="103"/>
      <c r="H45" s="125">
        <f t="shared" si="0"/>
        <v>0</v>
      </c>
    </row>
    <row r="46" spans="1:8" s="18" customFormat="1" ht="38.25">
      <c r="A46" s="6" t="s">
        <v>353</v>
      </c>
      <c r="B46" s="6" t="s">
        <v>135</v>
      </c>
      <c r="C46" s="6" t="s">
        <v>615</v>
      </c>
      <c r="D46" s="6" t="s">
        <v>616</v>
      </c>
      <c r="E46" s="5" t="s">
        <v>277</v>
      </c>
      <c r="F46" s="60">
        <v>2</v>
      </c>
      <c r="G46" s="103"/>
      <c r="H46" s="125">
        <f t="shared" si="0"/>
        <v>0</v>
      </c>
    </row>
    <row r="47" spans="1:8" s="18" customFormat="1" ht="25.5">
      <c r="A47" s="6" t="s">
        <v>356</v>
      </c>
      <c r="B47" s="6" t="s">
        <v>135</v>
      </c>
      <c r="C47" s="6" t="s">
        <v>528</v>
      </c>
      <c r="D47" s="6" t="s">
        <v>617</v>
      </c>
      <c r="E47" s="5" t="s">
        <v>277</v>
      </c>
      <c r="F47" s="60">
        <v>6</v>
      </c>
      <c r="G47" s="103"/>
      <c r="H47" s="125">
        <f t="shared" si="0"/>
        <v>0</v>
      </c>
    </row>
    <row r="48" spans="1:8" s="18" customFormat="1" ht="25.5">
      <c r="A48" s="6" t="s">
        <v>359</v>
      </c>
      <c r="B48" s="6" t="s">
        <v>135</v>
      </c>
      <c r="C48" s="6" t="s">
        <v>366</v>
      </c>
      <c r="D48" s="6" t="s">
        <v>367</v>
      </c>
      <c r="E48" s="5" t="s">
        <v>277</v>
      </c>
      <c r="F48" s="60">
        <v>20</v>
      </c>
      <c r="G48" s="103"/>
      <c r="H48" s="125">
        <f t="shared" si="0"/>
        <v>0</v>
      </c>
    </row>
    <row r="49" spans="1:8" s="18" customFormat="1" ht="25.5">
      <c r="A49" s="6" t="s">
        <v>362</v>
      </c>
      <c r="B49" s="6" t="s">
        <v>135</v>
      </c>
      <c r="C49" s="6" t="s">
        <v>618</v>
      </c>
      <c r="D49" s="6" t="s">
        <v>663</v>
      </c>
      <c r="E49" s="5" t="s">
        <v>277</v>
      </c>
      <c r="F49" s="60">
        <v>6</v>
      </c>
      <c r="G49" s="103"/>
      <c r="H49" s="125">
        <f t="shared" si="0"/>
        <v>0</v>
      </c>
    </row>
    <row r="50" spans="1:8" s="18" customFormat="1" ht="25.5">
      <c r="A50" s="6" t="s">
        <v>365</v>
      </c>
      <c r="B50" s="6" t="s">
        <v>135</v>
      </c>
      <c r="C50" s="6" t="s">
        <v>372</v>
      </c>
      <c r="D50" s="6" t="s">
        <v>373</v>
      </c>
      <c r="E50" s="5" t="s">
        <v>277</v>
      </c>
      <c r="F50" s="60">
        <v>4</v>
      </c>
      <c r="G50" s="103"/>
      <c r="H50" s="125">
        <f t="shared" si="0"/>
        <v>0</v>
      </c>
    </row>
    <row r="51" spans="1:8" s="18" customFormat="1" ht="38.25">
      <c r="A51" s="6" t="s">
        <v>368</v>
      </c>
      <c r="B51" s="6" t="s">
        <v>135</v>
      </c>
      <c r="C51" s="6" t="s">
        <v>622</v>
      </c>
      <c r="D51" s="6" t="s">
        <v>664</v>
      </c>
      <c r="E51" s="5" t="s">
        <v>277</v>
      </c>
      <c r="F51" s="60">
        <v>4</v>
      </c>
      <c r="G51" s="103"/>
      <c r="H51" s="125">
        <f t="shared" si="0"/>
        <v>0</v>
      </c>
    </row>
    <row r="52" spans="1:8" s="18" customFormat="1" ht="38.25">
      <c r="A52" s="6" t="s">
        <v>371</v>
      </c>
      <c r="B52" s="6" t="s">
        <v>135</v>
      </c>
      <c r="C52" s="6" t="s">
        <v>622</v>
      </c>
      <c r="D52" s="6" t="s">
        <v>624</v>
      </c>
      <c r="E52" s="5" t="s">
        <v>277</v>
      </c>
      <c r="F52" s="60">
        <v>2</v>
      </c>
      <c r="G52" s="103"/>
      <c r="H52" s="125">
        <f t="shared" si="0"/>
        <v>0</v>
      </c>
    </row>
    <row r="53" spans="1:8" s="18" customFormat="1" ht="38.25">
      <c r="A53" s="6" t="s">
        <v>374</v>
      </c>
      <c r="B53" s="6" t="s">
        <v>135</v>
      </c>
      <c r="C53" s="6" t="s">
        <v>622</v>
      </c>
      <c r="D53" s="6" t="s">
        <v>95</v>
      </c>
      <c r="E53" s="5"/>
      <c r="F53" s="60">
        <v>4</v>
      </c>
      <c r="G53" s="103"/>
      <c r="H53" s="125">
        <f t="shared" si="0"/>
        <v>0</v>
      </c>
    </row>
    <row r="54" spans="1:8" s="18" customFormat="1" ht="38.25">
      <c r="A54" s="6" t="s">
        <v>376</v>
      </c>
      <c r="B54" s="6" t="s">
        <v>135</v>
      </c>
      <c r="C54" s="6" t="s">
        <v>626</v>
      </c>
      <c r="D54" s="6" t="s">
        <v>630</v>
      </c>
      <c r="E54" s="5" t="s">
        <v>277</v>
      </c>
      <c r="F54" s="60">
        <v>4</v>
      </c>
      <c r="G54" s="103"/>
      <c r="H54" s="125">
        <f t="shared" si="0"/>
        <v>0</v>
      </c>
    </row>
    <row r="55" spans="1:8" s="18" customFormat="1" ht="38.25">
      <c r="A55" s="6" t="s">
        <v>378</v>
      </c>
      <c r="B55" s="6" t="s">
        <v>135</v>
      </c>
      <c r="C55" s="6" t="s">
        <v>626</v>
      </c>
      <c r="D55" s="6" t="s">
        <v>632</v>
      </c>
      <c r="E55" s="5" t="s">
        <v>277</v>
      </c>
      <c r="F55" s="60">
        <v>4</v>
      </c>
      <c r="G55" s="103"/>
      <c r="H55" s="125">
        <f t="shared" si="0"/>
        <v>0</v>
      </c>
    </row>
    <row r="56" spans="1:8" s="18" customFormat="1" ht="38.25">
      <c r="A56" s="6" t="s">
        <v>381</v>
      </c>
      <c r="B56" s="6" t="s">
        <v>135</v>
      </c>
      <c r="C56" s="6" t="s">
        <v>626</v>
      </c>
      <c r="D56" s="6" t="s">
        <v>633</v>
      </c>
      <c r="E56" s="5" t="s">
        <v>277</v>
      </c>
      <c r="F56" s="60">
        <v>2</v>
      </c>
      <c r="G56" s="103"/>
      <c r="H56" s="125">
        <f t="shared" si="0"/>
        <v>0</v>
      </c>
    </row>
    <row r="57" spans="1:8" s="18" customFormat="1" ht="38.25">
      <c r="A57" s="6" t="s">
        <v>384</v>
      </c>
      <c r="B57" s="6" t="s">
        <v>135</v>
      </c>
      <c r="C57" s="6" t="s">
        <v>626</v>
      </c>
      <c r="D57" s="6" t="s">
        <v>665</v>
      </c>
      <c r="E57" s="5" t="s">
        <v>277</v>
      </c>
      <c r="F57" s="60">
        <v>6</v>
      </c>
      <c r="G57" s="103"/>
      <c r="H57" s="125">
        <f t="shared" si="0"/>
        <v>0</v>
      </c>
    </row>
    <row r="58" spans="1:8" s="18" customFormat="1" ht="38.25">
      <c r="A58" s="6" t="s">
        <v>387</v>
      </c>
      <c r="B58" s="6" t="s">
        <v>135</v>
      </c>
      <c r="C58" s="6" t="s">
        <v>626</v>
      </c>
      <c r="D58" s="6" t="s">
        <v>666</v>
      </c>
      <c r="E58" s="5" t="s">
        <v>277</v>
      </c>
      <c r="F58" s="60">
        <v>2</v>
      </c>
      <c r="G58" s="103"/>
      <c r="H58" s="125">
        <f t="shared" si="0"/>
        <v>0</v>
      </c>
    </row>
    <row r="59" spans="1:8" s="18" customFormat="1" ht="38.25">
      <c r="A59" s="6" t="s">
        <v>390</v>
      </c>
      <c r="B59" s="6" t="s">
        <v>442</v>
      </c>
      <c r="C59" s="6" t="s">
        <v>443</v>
      </c>
      <c r="D59" s="6" t="s">
        <v>444</v>
      </c>
      <c r="E59" s="5" t="s">
        <v>667</v>
      </c>
      <c r="F59" s="60">
        <v>414</v>
      </c>
      <c r="G59" s="103"/>
      <c r="H59" s="125">
        <f t="shared" si="0"/>
        <v>0</v>
      </c>
    </row>
    <row r="60" spans="1:8" s="20" customFormat="1" ht="18">
      <c r="A60" s="126">
        <v>4</v>
      </c>
      <c r="B60" s="179" t="s">
        <v>451</v>
      </c>
      <c r="C60" s="180"/>
      <c r="D60" s="180"/>
      <c r="E60" s="180"/>
      <c r="F60" s="180"/>
      <c r="G60" s="127"/>
      <c r="H60" s="128">
        <f>H61+H62+H63+H64</f>
        <v>0</v>
      </c>
    </row>
    <row r="61" spans="1:8" s="18" customFormat="1" ht="25.5">
      <c r="A61" s="6" t="s">
        <v>668</v>
      </c>
      <c r="B61" s="6" t="s">
        <v>253</v>
      </c>
      <c r="C61" s="6" t="s">
        <v>254</v>
      </c>
      <c r="D61" s="6" t="s">
        <v>639</v>
      </c>
      <c r="E61" s="5" t="s">
        <v>229</v>
      </c>
      <c r="F61" s="60">
        <v>161.3</v>
      </c>
      <c r="G61" s="103"/>
      <c r="H61" s="125">
        <f t="shared" si="0"/>
        <v>0</v>
      </c>
    </row>
    <row r="62" spans="1:8" s="18" customFormat="1" ht="51">
      <c r="A62" s="6" t="s">
        <v>669</v>
      </c>
      <c r="B62" s="6" t="s">
        <v>253</v>
      </c>
      <c r="C62" s="6" t="s">
        <v>260</v>
      </c>
      <c r="D62" s="6" t="s">
        <v>489</v>
      </c>
      <c r="E62" s="5" t="s">
        <v>229</v>
      </c>
      <c r="F62" s="60">
        <v>3226</v>
      </c>
      <c r="G62" s="103"/>
      <c r="H62" s="125">
        <f t="shared" si="0"/>
        <v>0</v>
      </c>
    </row>
    <row r="63" spans="1:8" s="18" customFormat="1" ht="25.5">
      <c r="A63" s="6" t="s">
        <v>670</v>
      </c>
      <c r="B63" s="6" t="s">
        <v>250</v>
      </c>
      <c r="C63" s="6" t="s">
        <v>457</v>
      </c>
      <c r="D63" s="6" t="s">
        <v>641</v>
      </c>
      <c r="E63" s="5" t="s">
        <v>232</v>
      </c>
      <c r="F63" s="60">
        <v>1613</v>
      </c>
      <c r="G63" s="103"/>
      <c r="H63" s="125">
        <f t="shared" si="0"/>
        <v>0</v>
      </c>
    </row>
    <row r="64" spans="1:8" s="18" customFormat="1" ht="25.5">
      <c r="A64" s="6" t="s">
        <v>671</v>
      </c>
      <c r="B64" s="6" t="s">
        <v>250</v>
      </c>
      <c r="C64" s="6" t="s">
        <v>459</v>
      </c>
      <c r="D64" s="6" t="s">
        <v>460</v>
      </c>
      <c r="E64" s="5" t="s">
        <v>229</v>
      </c>
      <c r="F64" s="60">
        <v>161.3</v>
      </c>
      <c r="G64" s="103"/>
      <c r="H64" s="125">
        <f t="shared" si="0"/>
        <v>0</v>
      </c>
    </row>
    <row r="65" spans="1:8" s="20" customFormat="1" ht="18">
      <c r="A65" s="126">
        <v>5</v>
      </c>
      <c r="B65" s="179" t="s">
        <v>461</v>
      </c>
      <c r="C65" s="180"/>
      <c r="D65" s="180"/>
      <c r="E65" s="180"/>
      <c r="F65" s="180"/>
      <c r="G65" s="127"/>
      <c r="H65" s="127">
        <f>+SUM(H66:H75)</f>
        <v>0</v>
      </c>
    </row>
    <row r="66" spans="1:8" s="18" customFormat="1" ht="51">
      <c r="A66" s="6" t="s">
        <v>559</v>
      </c>
      <c r="B66" s="6" t="s">
        <v>250</v>
      </c>
      <c r="C66" s="6" t="s">
        <v>546</v>
      </c>
      <c r="D66" s="6" t="s">
        <v>547</v>
      </c>
      <c r="E66" s="5" t="s">
        <v>232</v>
      </c>
      <c r="F66" s="60">
        <v>190</v>
      </c>
      <c r="G66" s="103"/>
      <c r="H66" s="125">
        <f t="shared" si="0"/>
        <v>0</v>
      </c>
    </row>
    <row r="67" spans="1:8" s="18" customFormat="1" ht="25.5">
      <c r="A67" s="6" t="s">
        <v>560</v>
      </c>
      <c r="B67" s="6" t="s">
        <v>250</v>
      </c>
      <c r="C67" s="6" t="s">
        <v>463</v>
      </c>
      <c r="D67" s="6" t="s">
        <v>464</v>
      </c>
      <c r="E67" s="5" t="s">
        <v>232</v>
      </c>
      <c r="F67" s="60">
        <v>118</v>
      </c>
      <c r="G67" s="103"/>
      <c r="H67" s="125">
        <f t="shared" si="0"/>
        <v>0</v>
      </c>
    </row>
    <row r="68" spans="1:8" s="18" customFormat="1" ht="25.5">
      <c r="A68" s="6" t="s">
        <v>672</v>
      </c>
      <c r="B68" s="6" t="s">
        <v>250</v>
      </c>
      <c r="C68" s="6" t="s">
        <v>466</v>
      </c>
      <c r="D68" s="6" t="s">
        <v>643</v>
      </c>
      <c r="E68" s="5" t="s">
        <v>232</v>
      </c>
      <c r="F68" s="60">
        <v>118</v>
      </c>
      <c r="G68" s="103"/>
      <c r="H68" s="125">
        <f t="shared" si="0"/>
        <v>0</v>
      </c>
    </row>
    <row r="69" spans="1:8" s="18" customFormat="1" ht="25.5">
      <c r="A69" s="6" t="s">
        <v>673</v>
      </c>
      <c r="B69" s="6" t="s">
        <v>250</v>
      </c>
      <c r="C69" s="6" t="s">
        <v>469</v>
      </c>
      <c r="D69" s="6" t="s">
        <v>674</v>
      </c>
      <c r="E69" s="5" t="s">
        <v>232</v>
      </c>
      <c r="F69" s="60">
        <v>118</v>
      </c>
      <c r="G69" s="103"/>
      <c r="H69" s="125">
        <f t="shared" si="0"/>
        <v>0</v>
      </c>
    </row>
    <row r="70" spans="1:8" s="18" customFormat="1" ht="25.5">
      <c r="A70" s="6" t="s">
        <v>675</v>
      </c>
      <c r="B70" s="6" t="s">
        <v>250</v>
      </c>
      <c r="C70" s="6" t="s">
        <v>549</v>
      </c>
      <c r="D70" s="6" t="s">
        <v>550</v>
      </c>
      <c r="E70" s="5" t="s">
        <v>232</v>
      </c>
      <c r="F70" s="60">
        <v>190</v>
      </c>
      <c r="G70" s="103"/>
      <c r="H70" s="125">
        <f aca="true" t="shared" si="1" ref="H70:H75">F70*G70</f>
        <v>0</v>
      </c>
    </row>
    <row r="71" spans="1:8" s="18" customFormat="1" ht="25.5">
      <c r="A71" s="6" t="s">
        <v>676</v>
      </c>
      <c r="B71" s="6" t="s">
        <v>250</v>
      </c>
      <c r="C71" s="6" t="s">
        <v>472</v>
      </c>
      <c r="D71" s="6" t="s">
        <v>473</v>
      </c>
      <c r="E71" s="5" t="s">
        <v>232</v>
      </c>
      <c r="F71" s="60">
        <v>118</v>
      </c>
      <c r="G71" s="103"/>
      <c r="H71" s="125">
        <f t="shared" si="1"/>
        <v>0</v>
      </c>
    </row>
    <row r="72" spans="1:8" s="18" customFormat="1" ht="38.25">
      <c r="A72" s="6" t="s">
        <v>677</v>
      </c>
      <c r="B72" s="6" t="s">
        <v>250</v>
      </c>
      <c r="C72" s="6" t="s">
        <v>472</v>
      </c>
      <c r="D72" s="6" t="s">
        <v>96</v>
      </c>
      <c r="E72" s="5" t="s">
        <v>232</v>
      </c>
      <c r="F72" s="60">
        <v>118</v>
      </c>
      <c r="G72" s="103"/>
      <c r="H72" s="125">
        <f t="shared" si="1"/>
        <v>0</v>
      </c>
    </row>
    <row r="73" spans="1:8" s="18" customFormat="1" ht="38.25">
      <c r="A73" s="6" t="s">
        <v>678</v>
      </c>
      <c r="B73" s="6" t="s">
        <v>250</v>
      </c>
      <c r="C73" s="6" t="s">
        <v>478</v>
      </c>
      <c r="D73" s="6" t="s">
        <v>479</v>
      </c>
      <c r="E73" s="5" t="s">
        <v>232</v>
      </c>
      <c r="F73" s="60">
        <v>118</v>
      </c>
      <c r="G73" s="103"/>
      <c r="H73" s="125">
        <f t="shared" si="1"/>
        <v>0</v>
      </c>
    </row>
    <row r="74" spans="1:8" s="18" customFormat="1" ht="25.5">
      <c r="A74" s="6" t="s">
        <v>679</v>
      </c>
      <c r="B74" s="6" t="s">
        <v>250</v>
      </c>
      <c r="C74" s="6" t="s">
        <v>552</v>
      </c>
      <c r="D74" s="6" t="s">
        <v>683</v>
      </c>
      <c r="E74" s="5" t="s">
        <v>232</v>
      </c>
      <c r="F74" s="60">
        <v>190</v>
      </c>
      <c r="G74" s="103"/>
      <c r="H74" s="125">
        <f t="shared" si="1"/>
        <v>0</v>
      </c>
    </row>
    <row r="75" spans="1:8" s="18" customFormat="1" ht="25.5">
      <c r="A75" s="6" t="s">
        <v>684</v>
      </c>
      <c r="B75" s="6" t="s">
        <v>250</v>
      </c>
      <c r="C75" s="6" t="s">
        <v>646</v>
      </c>
      <c r="D75" s="6" t="s">
        <v>647</v>
      </c>
      <c r="E75" s="5" t="s">
        <v>152</v>
      </c>
      <c r="F75" s="60">
        <v>38</v>
      </c>
      <c r="G75" s="103"/>
      <c r="H75" s="125">
        <f t="shared" si="1"/>
        <v>0</v>
      </c>
    </row>
    <row r="76" spans="5:8" s="37" customFormat="1" ht="18">
      <c r="E76" s="38"/>
      <c r="F76" s="129" t="s">
        <v>682</v>
      </c>
      <c r="G76" s="119"/>
      <c r="H76" s="119">
        <f>H65+H60+H21+G11+G4</f>
        <v>0</v>
      </c>
    </row>
    <row r="78" ht="16.5" customHeight="1"/>
  </sheetData>
  <sheetProtection password="CA71" sheet="1" objects="1" scenarios="1"/>
  <mergeCells count="12">
    <mergeCell ref="B2:C3"/>
    <mergeCell ref="D2:D3"/>
    <mergeCell ref="G4:H4"/>
    <mergeCell ref="G11:H11"/>
    <mergeCell ref="B65:F65"/>
    <mergeCell ref="A1:H1"/>
    <mergeCell ref="B4:F4"/>
    <mergeCell ref="B11:F11"/>
    <mergeCell ref="B21:F21"/>
    <mergeCell ref="B60:F60"/>
    <mergeCell ref="G2:H2"/>
    <mergeCell ref="A2:A3"/>
  </mergeCells>
  <printOptions/>
  <pageMargins left="0.39" right="0.27" top="0.24" bottom="2.6" header="0.18" footer="0.31"/>
  <pageSetup fitToHeight="6" fitToWidth="1" horizontalDpi="600" verticalDpi="600" orientation="portrait" paperSize="9" scale="86" r:id="rId3"/>
  <headerFooter alignWithMargins="0">
    <oddFooter>&amp;L&amp;A&amp;RStr.....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H18"/>
  <sheetViews>
    <sheetView workbookViewId="0" topLeftCell="A1">
      <selection activeCell="G18" sqref="A1:H18"/>
    </sheetView>
  </sheetViews>
  <sheetFormatPr defaultColWidth="9.140625" defaultRowHeight="12.75"/>
  <cols>
    <col min="1" max="1" width="6.28125" style="3" customWidth="1"/>
    <col min="2" max="2" width="7.7109375" style="3" customWidth="1"/>
    <col min="3" max="3" width="10.140625" style="3" customWidth="1"/>
    <col min="4" max="4" width="38.28125" style="3" customWidth="1"/>
    <col min="5" max="5" width="6.7109375" style="34" customWidth="1"/>
    <col min="6" max="6" width="6.7109375" style="11" customWidth="1"/>
    <col min="7" max="7" width="8.140625" style="3" bestFit="1" customWidth="1"/>
    <col min="8" max="8" width="13.57421875" style="3" bestFit="1" customWidth="1"/>
    <col min="9" max="16384" width="9.140625" style="3" customWidth="1"/>
  </cols>
  <sheetData>
    <row r="1" spans="1:8" s="4" customFormat="1" ht="39" customHeight="1">
      <c r="A1" s="209" t="s">
        <v>82</v>
      </c>
      <c r="B1" s="209"/>
      <c r="C1" s="209"/>
      <c r="D1" s="209"/>
      <c r="E1" s="209"/>
      <c r="F1" s="209"/>
      <c r="G1" s="209"/>
      <c r="H1" s="209"/>
    </row>
    <row r="2" spans="1:8" s="7" customFormat="1" ht="12.75" customHeight="1">
      <c r="A2" s="210" t="s">
        <v>72</v>
      </c>
      <c r="B2" s="207" t="s">
        <v>100</v>
      </c>
      <c r="C2" s="207"/>
      <c r="D2" s="212" t="s">
        <v>101</v>
      </c>
      <c r="E2" s="213" t="s">
        <v>102</v>
      </c>
      <c r="F2" s="207" t="s">
        <v>103</v>
      </c>
      <c r="G2" s="188" t="str">
        <f>'S gr 4'!G2:H2</f>
        <v>nazwa firmy</v>
      </c>
      <c r="H2" s="188"/>
    </row>
    <row r="3" spans="1:8" s="7" customFormat="1" ht="12.75">
      <c r="A3" s="210"/>
      <c r="B3" s="207"/>
      <c r="C3" s="207"/>
      <c r="D3" s="212"/>
      <c r="E3" s="213"/>
      <c r="F3" s="207"/>
      <c r="G3" s="5" t="s">
        <v>88</v>
      </c>
      <c r="H3" s="5" t="s">
        <v>89</v>
      </c>
    </row>
    <row r="4" spans="1:8" s="20" customFormat="1" ht="18">
      <c r="A4" s="145">
        <v>1</v>
      </c>
      <c r="B4" s="215" t="s">
        <v>265</v>
      </c>
      <c r="C4" s="215"/>
      <c r="D4" s="215"/>
      <c r="E4" s="215"/>
      <c r="F4" s="215"/>
      <c r="G4" s="211">
        <f>H5+H6+H7+H8</f>
        <v>0</v>
      </c>
      <c r="H4" s="211"/>
    </row>
    <row r="5" spans="1:8" s="18" customFormat="1" ht="25.5">
      <c r="A5" s="13" t="s">
        <v>105</v>
      </c>
      <c r="B5" s="13" t="s">
        <v>135</v>
      </c>
      <c r="C5" s="13" t="s">
        <v>690</v>
      </c>
      <c r="D5" s="13" t="s">
        <v>691</v>
      </c>
      <c r="E5" s="12" t="s">
        <v>232</v>
      </c>
      <c r="F5" s="12">
        <v>971.8</v>
      </c>
      <c r="G5" s="103"/>
      <c r="H5" s="130">
        <f>F5*G5</f>
        <v>0</v>
      </c>
    </row>
    <row r="6" spans="1:8" s="18" customFormat="1" ht="25.5">
      <c r="A6" s="13" t="s">
        <v>110</v>
      </c>
      <c r="B6" s="13" t="s">
        <v>135</v>
      </c>
      <c r="C6" s="13" t="s">
        <v>271</v>
      </c>
      <c r="D6" s="13" t="s">
        <v>692</v>
      </c>
      <c r="E6" s="12" t="s">
        <v>232</v>
      </c>
      <c r="F6" s="12">
        <v>971.8</v>
      </c>
      <c r="G6" s="103"/>
      <c r="H6" s="130">
        <f>F6*G6</f>
        <v>0</v>
      </c>
    </row>
    <row r="7" spans="1:8" s="18" customFormat="1" ht="25.5">
      <c r="A7" s="13" t="s">
        <v>113</v>
      </c>
      <c r="B7" s="13" t="s">
        <v>135</v>
      </c>
      <c r="C7" s="13" t="s">
        <v>335</v>
      </c>
      <c r="D7" s="13" t="s">
        <v>693</v>
      </c>
      <c r="E7" s="12" t="s">
        <v>277</v>
      </c>
      <c r="F7" s="12">
        <v>2</v>
      </c>
      <c r="G7" s="103"/>
      <c r="H7" s="130">
        <f>F7*G7</f>
        <v>0</v>
      </c>
    </row>
    <row r="8" spans="1:8" s="18" customFormat="1" ht="25.5">
      <c r="A8" s="13" t="s">
        <v>116</v>
      </c>
      <c r="B8" s="13" t="s">
        <v>135</v>
      </c>
      <c r="C8" s="13" t="s">
        <v>332</v>
      </c>
      <c r="D8" s="13" t="s">
        <v>694</v>
      </c>
      <c r="E8" s="12" t="s">
        <v>277</v>
      </c>
      <c r="F8" s="12">
        <v>2</v>
      </c>
      <c r="G8" s="103"/>
      <c r="H8" s="130">
        <f>F8*G8</f>
        <v>0</v>
      </c>
    </row>
    <row r="9" spans="1:8" s="20" customFormat="1" ht="18">
      <c r="A9" s="145">
        <v>2</v>
      </c>
      <c r="B9" s="215" t="s">
        <v>289</v>
      </c>
      <c r="C9" s="215"/>
      <c r="D9" s="215"/>
      <c r="E9" s="215"/>
      <c r="F9" s="215"/>
      <c r="G9" s="211">
        <f>SUM(H10:H17)</f>
        <v>0</v>
      </c>
      <c r="H9" s="211"/>
    </row>
    <row r="10" spans="1:8" s="4" customFormat="1" ht="25.5">
      <c r="A10" s="13" t="s">
        <v>695</v>
      </c>
      <c r="B10" s="13" t="s">
        <v>135</v>
      </c>
      <c r="C10" s="13" t="s">
        <v>696</v>
      </c>
      <c r="D10" s="13" t="s">
        <v>697</v>
      </c>
      <c r="E10" s="51" t="s">
        <v>269</v>
      </c>
      <c r="F10" s="12">
        <v>312</v>
      </c>
      <c r="G10" s="103"/>
      <c r="H10" s="130">
        <f aca="true" t="shared" si="0" ref="H10:H17">F10*G10</f>
        <v>0</v>
      </c>
    </row>
    <row r="11" spans="1:8" s="4" customFormat="1" ht="25.5">
      <c r="A11" s="13" t="s">
        <v>491</v>
      </c>
      <c r="B11" s="13" t="s">
        <v>135</v>
      </c>
      <c r="C11" s="13" t="s">
        <v>271</v>
      </c>
      <c r="D11" s="13" t="s">
        <v>698</v>
      </c>
      <c r="E11" s="51" t="s">
        <v>232</v>
      </c>
      <c r="F11" s="12">
        <v>861.8</v>
      </c>
      <c r="G11" s="103"/>
      <c r="H11" s="130">
        <f t="shared" si="0"/>
        <v>0</v>
      </c>
    </row>
    <row r="12" spans="1:8" s="4" customFormat="1" ht="63.75">
      <c r="A12" s="13" t="s">
        <v>266</v>
      </c>
      <c r="B12" s="13" t="s">
        <v>135</v>
      </c>
      <c r="C12" s="13" t="s">
        <v>307</v>
      </c>
      <c r="D12" s="13" t="s">
        <v>308</v>
      </c>
      <c r="E12" s="51" t="s">
        <v>232</v>
      </c>
      <c r="F12" s="12">
        <v>712.1</v>
      </c>
      <c r="G12" s="103"/>
      <c r="H12" s="130">
        <f t="shared" si="0"/>
        <v>0</v>
      </c>
    </row>
    <row r="13" spans="1:8" s="4" customFormat="1" ht="51">
      <c r="A13" s="13" t="s">
        <v>270</v>
      </c>
      <c r="B13" s="13" t="s">
        <v>135</v>
      </c>
      <c r="C13" s="13" t="s">
        <v>310</v>
      </c>
      <c r="D13" s="13" t="s">
        <v>311</v>
      </c>
      <c r="E13" s="51" t="s">
        <v>269</v>
      </c>
      <c r="F13" s="12">
        <v>712.1</v>
      </c>
      <c r="G13" s="103"/>
      <c r="H13" s="130">
        <f t="shared" si="0"/>
        <v>0</v>
      </c>
    </row>
    <row r="14" spans="1:8" s="4" customFormat="1" ht="25.5">
      <c r="A14" s="13" t="s">
        <v>134</v>
      </c>
      <c r="B14" s="13" t="s">
        <v>313</v>
      </c>
      <c r="C14" s="13" t="s">
        <v>507</v>
      </c>
      <c r="D14" s="13" t="s">
        <v>699</v>
      </c>
      <c r="E14" s="51" t="s">
        <v>119</v>
      </c>
      <c r="F14" s="12">
        <v>480</v>
      </c>
      <c r="G14" s="103"/>
      <c r="H14" s="130">
        <f t="shared" si="0"/>
        <v>0</v>
      </c>
    </row>
    <row r="15" spans="1:8" s="4" customFormat="1" ht="25.5">
      <c r="A15" s="13" t="s">
        <v>137</v>
      </c>
      <c r="B15" s="13" t="s">
        <v>313</v>
      </c>
      <c r="C15" s="13" t="s">
        <v>314</v>
      </c>
      <c r="D15" s="13" t="s">
        <v>700</v>
      </c>
      <c r="E15" s="51" t="s">
        <v>119</v>
      </c>
      <c r="F15" s="12">
        <v>620</v>
      </c>
      <c r="G15" s="103"/>
      <c r="H15" s="130">
        <f t="shared" si="0"/>
        <v>0</v>
      </c>
    </row>
    <row r="16" spans="1:8" s="4" customFormat="1" ht="25.5">
      <c r="A16" s="13" t="s">
        <v>140</v>
      </c>
      <c r="B16" s="13" t="s">
        <v>313</v>
      </c>
      <c r="C16" s="13" t="s">
        <v>511</v>
      </c>
      <c r="D16" s="13" t="s">
        <v>701</v>
      </c>
      <c r="E16" s="51" t="s">
        <v>513</v>
      </c>
      <c r="F16" s="12">
        <v>3</v>
      </c>
      <c r="G16" s="103"/>
      <c r="H16" s="130">
        <f t="shared" si="0"/>
        <v>0</v>
      </c>
    </row>
    <row r="17" spans="1:8" s="4" customFormat="1" ht="25.5">
      <c r="A17" s="13" t="s">
        <v>143</v>
      </c>
      <c r="B17" s="13" t="s">
        <v>313</v>
      </c>
      <c r="C17" s="13" t="s">
        <v>316</v>
      </c>
      <c r="D17" s="13" t="s">
        <v>702</v>
      </c>
      <c r="E17" s="51" t="s">
        <v>513</v>
      </c>
      <c r="F17" s="12">
        <v>4</v>
      </c>
      <c r="G17" s="103"/>
      <c r="H17" s="130">
        <f t="shared" si="0"/>
        <v>0</v>
      </c>
    </row>
    <row r="18" spans="1:8" ht="18.75" thickBot="1">
      <c r="A18" s="14"/>
      <c r="F18" s="129" t="s">
        <v>682</v>
      </c>
      <c r="G18" s="214">
        <f>G9+G4</f>
        <v>0</v>
      </c>
      <c r="H18" s="214"/>
    </row>
    <row r="19" ht="30" customHeight="1"/>
  </sheetData>
  <sheetProtection password="CA71" sheet="1" objects="1" scenarios="1"/>
  <mergeCells count="12">
    <mergeCell ref="G18:H18"/>
    <mergeCell ref="B4:F4"/>
    <mergeCell ref="G2:H2"/>
    <mergeCell ref="B9:F9"/>
    <mergeCell ref="A1:H1"/>
    <mergeCell ref="A2:A3"/>
    <mergeCell ref="G4:H4"/>
    <mergeCell ref="G9:H9"/>
    <mergeCell ref="B2:C3"/>
    <mergeCell ref="D2:D3"/>
    <mergeCell ref="E2:E3"/>
    <mergeCell ref="F2:F3"/>
  </mergeCells>
  <printOptions/>
  <pageMargins left="0.23" right="0.38" top="0.31" bottom="2.02" header="0.26" footer="0.5"/>
  <pageSetup fitToHeight="2" fitToWidth="1" horizontalDpi="600" verticalDpi="600" orientation="portrait" paperSize="9" r:id="rId3"/>
  <headerFooter alignWithMargins="0">
    <oddFooter>&amp;L&amp;A&amp;RStr....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 Sedziszów</dc:creator>
  <cp:keywords/>
  <dc:description/>
  <cp:lastModifiedBy>SPEC SĘDZISZÓW</cp:lastModifiedBy>
  <cp:lastPrinted>2007-06-13T13:42:05Z</cp:lastPrinted>
  <dcterms:created xsi:type="dcterms:W3CDTF">2007-02-26T08:40:28Z</dcterms:created>
  <dcterms:modified xsi:type="dcterms:W3CDTF">2007-06-14T11:02:02Z</dcterms:modified>
  <cp:category/>
  <cp:version/>
  <cp:contentType/>
  <cp:contentStatus/>
</cp:coreProperties>
</file>