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UPZP'!$A$1:$G$53</definedName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<sst xmlns="http://schemas.openxmlformats.org/spreadsheetml/2006/main" count="161" uniqueCount="113">
  <si>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</si>
  <si>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</si>
  <si>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</si>
  <si>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</si>
  <si>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</si>
  <si>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</si>
  <si>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</si>
  <si>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</si>
  <si>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Kosztorys</t>
  </si>
  <si>
    <t>Modernizacja (remont) i wykonanie ogrzewania elektrycznego świetlicy wiejskiej w Tarnawie</t>
  </si>
  <si>
    <t>Element</t>
  </si>
  <si>
    <t>1</t>
  </si>
  <si>
    <t>Wykonanie ogrzewania elektrycznego</t>
  </si>
  <si>
    <t>1.1</t>
  </si>
  <si>
    <t>KNNR 5/1207/1</t>
  </si>
  <si>
    <t>m</t>
  </si>
  <si>
    <t>Wykucie bruzd dla przewodów wtynkowych i rur o średnicy do 47·mm, bruzdy dla przewodów wtynkowych, w cegle
3,0*6=18,000000</t>
  </si>
  <si>
    <t>1.2</t>
  </si>
  <si>
    <t>KNNR 5/204/2 (6)</t>
  </si>
  <si>
    <t>Przewody wtynkowe i kabelkowe płaskie układane w tynku, wtynkowy YDYt, na podłożu innym niż betonowe, 3x2,5·mm2
18.0=18,000000</t>
  </si>
  <si>
    <t>1.3</t>
  </si>
  <si>
    <t>KSNR 9/403/1</t>
  </si>
  <si>
    <t>szt</t>
  </si>
  <si>
    <t>Puszki i odgałęźniki instalacyjne, wymiana puszki lub odgałęźnika pod- lub natynkowych, Fi do 60·mm</t>
  </si>
  <si>
    <t>1.4</t>
  </si>
  <si>
    <t>KNR 38/103/4</t>
  </si>
  <si>
    <t>Grzejniki konwektorowe elektryczne typ ścienny Warmtec EWE-1500 1,5 kW z elektronicznym termostatem klasa IP24</t>
  </si>
  <si>
    <t>1.5</t>
  </si>
  <si>
    <t>Grzejniki konwektorowe elektryczne typ ścienny CONVECTOR GE-10/4/7 1 kW z elektronicznym termostatem klasa IP45</t>
  </si>
  <si>
    <t>2</t>
  </si>
  <si>
    <t>Sala świetlicowa</t>
  </si>
  <si>
    <t>2.1</t>
  </si>
  <si>
    <t>KNR 929/103/1</t>
  </si>
  <si>
    <t>m2</t>
  </si>
  <si>
    <t>Rozbiórka ścianek działowych z płyt gipsowo-kartonowych na szkielecie pojedynczym, przy powierzchni rozbiórki do 5 m2, okładzina pojedyncza 
Analogia rozbiórka scianek z boazeri na szkielecie drewnianym pojedynczym
ścianaka zaplecza przy scenie : (3,80+1,55)*3,0=16,050000
przedścianka sceny : 6,60*0,75=4,950000</t>
  </si>
  <si>
    <t>2.2</t>
  </si>
  <si>
    <t>TZKNBK 5/1007/30</t>
  </si>
  <si>
    <t>Rozbiórka podłogi drewnianej, nie przeznaczonej do ponownego montażu (poz. 242a)
rozbiórka sceny : 6,60*3,70=24,420000</t>
  </si>
  <si>
    <t>2.3</t>
  </si>
  <si>
    <t>KNR 1901/1020/6</t>
  </si>
  <si>
    <t>Demontaż boazerii drewnianej, płytowej lub z listew, ponad 5,0·m2
sala : (13,60+8,20+11,90)*0,9=30,330000
scena : (2,30+6,60)*(3,0-0,75)=20,025000</t>
  </si>
  <si>
    <t>2.4</t>
  </si>
  <si>
    <t>NNRNKB 202/2143/3</t>
  </si>
  <si>
    <t>Podokienniki i półki z płyt z konglomeratów wymiana drewnianych na nowe kamienne na spoiwie poliestrowym, szerokość 30-40·cm
1,20*3=3,600000
1,55*3=4,650000</t>
  </si>
  <si>
    <t>2.5</t>
  </si>
  <si>
    <t>KNKRB 2/803/1</t>
  </si>
  <si>
    <t>Tynki pocienione III kategorii i gładzie gipsowe tynki pocienione gr. 8 mm na elementach wieloblok. : ścianach wykonywane ręcznie
(13,60+8,20+11,90)*3,0=101,100000
-1,10*1,60*3+(1,10*2+1,60)*0,3*3=-1,860000
-1,45*1,60*3+(1,45*2+1,60)*0,3*3=-2,910000
-1,30*2,10*1+(2,10*2+1,30)*0,3*1=-1,080000</t>
  </si>
  <si>
    <t>2.6</t>
  </si>
  <si>
    <t>KNNRW 2/1401/6</t>
  </si>
  <si>
    <t>Malowanie tynków, farbą emulsyjną bez gruntowania 3-krotnie
95.25=95,250000</t>
  </si>
  <si>
    <t>2.7</t>
  </si>
  <si>
    <t>KNKRB 2/1105/2</t>
  </si>
  <si>
    <t>Podłogi z desek oraz posadzki z deszczułek i parkietu podłoga z desek struganych o gr. 32 mm
3,70*8,20=30,340000</t>
  </si>
  <si>
    <t>2.8</t>
  </si>
  <si>
    <t>KNNR 3/807/4</t>
  </si>
  <si>
    <t>Roboty wykończeniowe posadzek z desek, ocyklinowanie mechaniczne posadzek
2,30*1,70=3,910000
8,20*8,20=67,240000
30.34=30,340000</t>
  </si>
  <si>
    <t>2.9</t>
  </si>
  <si>
    <t>KNNR 2/1205/8</t>
  </si>
  <si>
    <t>Lakierowanie 3-krotne posadzek i parkietów
101.49=101,490000</t>
  </si>
  <si>
    <t>2.10</t>
  </si>
  <si>
    <t>KNNRS 2/1106/6</t>
  </si>
  <si>
    <t>Listwy przyścienne drewniane lakierowane wys min. 70 mm
13,60+8,20+11,90+5,80+1,70+2,30=43,500000</t>
  </si>
  <si>
    <t>2.11</t>
  </si>
  <si>
    <t>KNR 18/2614/1 (1)</t>
  </si>
  <si>
    <t>Montaż elementów wykończeniowych typu "Siding", układanie podsufitówki
3,0*3,7=11,100000</t>
  </si>
  <si>
    <t>2.12</t>
  </si>
  <si>
    <t>KNR 18/2614/3 (2)</t>
  </si>
  <si>
    <t>mb</t>
  </si>
  <si>
    <t>Montaż elementów wykończeniowych typu "Siding", montaż narożników, gwoździe aluminiowe
3,7+8,2+3,70+0,4=16,000000</t>
  </si>
  <si>
    <t>2.13</t>
  </si>
  <si>
    <t>Montaż elementów wykończeniowych typu "Siding", montaż narożników, gwoździe aluminiowe
styk ściana sufit : 3,7+8,2+3,70+0,4=16,000000
obróbka wyłazu : (1,2+0,8)*2=4,000000</t>
  </si>
  <si>
    <t>2.14</t>
  </si>
  <si>
    <t>KNR 202/9010/4 (1)</t>
  </si>
  <si>
    <t>Drzwi piwniczne deskowe pełne 
Analogia klapa sufitowa wyłaz stropowy w konstrukcji drewnanej z uzupełnieniem wymianów drewnianych miedzy legarami i wykończony sidingiem
0,7*1,3=0,910000</t>
  </si>
  <si>
    <t>3</t>
  </si>
  <si>
    <t>Kuchnia, spiżarka</t>
  </si>
  <si>
    <t>3.1</t>
  </si>
  <si>
    <t>Demontaż boazerii drewnianej, płytowej lub z listew, ponad 5,0·m2
(5,0+5,9)*0,9=9,810000</t>
  </si>
  <si>
    <t>3.2</t>
  </si>
  <si>
    <t>Podokienniki i półki z płyt z konglomeratów wymiana drewnianych na nowe kamienne na spoiwie poliestrowym, szerokość 30-40·cm
1,6=1,600000</t>
  </si>
  <si>
    <t>3.3</t>
  </si>
  <si>
    <t>KNKRB 2/802/3</t>
  </si>
  <si>
    <t>Tynki zwykłe III kategorii tynki ścian i słupów, wykonywane ręcznie
(5,0+5,9)*3,0=32,700000
-1,5*1,6=-2,400000
(1,5+1,6+1,5)*0,3=1,380000</t>
  </si>
  <si>
    <t>3.4</t>
  </si>
  <si>
    <t>KNR 12/829/2</t>
  </si>
  <si>
    <t>Licowanie ścian płytkami Majolika 1 wym. 11,5x11,5 na klej, metoda zwykła
(1,45+4,6)*3,0=18,150000</t>
  </si>
  <si>
    <t>3.5</t>
  </si>
  <si>
    <t>DC 20/310/1</t>
  </si>
  <si>
    <t>Licowanie ścian płytkami ceramicznymi na gotowym podłożu, montaż elementów dekoracyjnych
Majolika Haga 1A : 2=2,000000
Majolika Haga 1B : 2=2,000000
Majolika Haga 1C : 2=2,000000
Majolika Haga 1D : 2=2,000000</t>
  </si>
  <si>
    <t>3.6</t>
  </si>
  <si>
    <t>KNR 401/820/1</t>
  </si>
  <si>
    <t>Wymiana desek podłogowych (do 2·m2 w 1 miejscu)
0,2*5,9=1,180000</t>
  </si>
  <si>
    <t>3.7</t>
  </si>
  <si>
    <t>Roboty wykończeniowe posadzek z desek, ocyklinowanie mechaniczne posadzek
kuchnia : 5,90*5,0=29,500000</t>
  </si>
  <si>
    <t>3.8</t>
  </si>
  <si>
    <t>Lakierowanie 3-krotne posadzek i parkietów
29.50=29,500000</t>
  </si>
  <si>
    <t>3.9</t>
  </si>
  <si>
    <t>Listwy przyścienne drewniane lakierowane wys min. 70 mm
31,9=31,900000</t>
  </si>
  <si>
    <t>3.10</t>
  </si>
  <si>
    <t>Malowanie tynków, farbą emulsyjną bez gruntowania 3-krotnie
31.68-18.15=13,530000</t>
  </si>
  <si>
    <t>RAZEM NETTO</t>
  </si>
  <si>
    <t>VAT 23%</t>
  </si>
  <si>
    <t>RAZEM BRUTTO</t>
  </si>
  <si>
    <t>KOSZTORYS OFERTOWY
Modernizacja (remont) i wykonanie ogrzewania elektrycznego świetlicy wiejskiej w Tarnawie</t>
  </si>
  <si>
    <t>[A]</t>
  </si>
  <si>
    <t>[B]</t>
  </si>
  <si>
    <t>[C]</t>
  </si>
  <si>
    <t>[D]</t>
  </si>
  <si>
    <t>[E]</t>
  </si>
  <si>
    <t>[F]</t>
  </si>
  <si>
    <t>[G=ExF]</t>
  </si>
  <si>
    <t>………………………………………………</t>
  </si>
  <si>
    <t>Podpis i pieczęć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</si>
</sst>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Alignment="0"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42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top" wrapText="1"/>
    </xf>
    <xf numFmtId="172" fontId="42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43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/>
    </xf>
    <xf numFmtId="49" fontId="45" fillId="0" borderId="10" xfId="0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115" zoomScaleSheetLayoutView="115" zoomScalePageLayoutView="0" workbookViewId="0" topLeftCell="A37">
      <selection activeCell="F62" sqref="F62"/>
    </sheetView>
  </sheetViews>
  <sheetFormatPr defaultColWidth="9.140625" defaultRowHeight="12.75" customHeight="1"/>
  <cols>
    <col min="1" max="1" width="8.7109375" style="0" customWidth="1"/>
    <col min="2" max="2" width="18.7109375" style="0" customWidth="1"/>
    <col min="3" max="3" width="56.7109375" style="0" customWidth="1"/>
    <col min="4" max="5" width="10.7109375" style="3" customWidth="1"/>
    <col min="6" max="6" width="12.7109375" style="4" customWidth="1"/>
    <col min="7" max="7" width="12.7109375" style="2" customWidth="1"/>
  </cols>
  <sheetData>
    <row r="1" spans="1:7" ht="34.5" customHeight="1">
      <c r="A1" s="31" t="s">
        <v>103</v>
      </c>
      <c r="B1" s="32"/>
      <c r="C1" s="32"/>
      <c r="D1" s="32"/>
      <c r="E1" s="32"/>
      <c r="F1" s="32"/>
      <c r="G1" s="32"/>
    </row>
    <row r="2" spans="1:7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15">
      <c r="A3" s="8" t="s">
        <v>104</v>
      </c>
      <c r="B3" s="9" t="s">
        <v>105</v>
      </c>
      <c r="C3" s="9" t="s">
        <v>106</v>
      </c>
      <c r="D3" s="9" t="s">
        <v>107</v>
      </c>
      <c r="E3" s="9" t="s">
        <v>108</v>
      </c>
      <c r="F3" s="10" t="s">
        <v>109</v>
      </c>
      <c r="G3" s="11" t="s">
        <v>110</v>
      </c>
    </row>
    <row r="4" spans="1:7" ht="30">
      <c r="A4" s="12" t="s">
        <v>0</v>
      </c>
      <c r="B4" s="13" t="s">
        <v>8</v>
      </c>
      <c r="C4" s="14" t="s">
        <v>9</v>
      </c>
      <c r="D4" s="15" t="s">
        <v>0</v>
      </c>
      <c r="E4" s="15" t="s">
        <v>0</v>
      </c>
      <c r="F4" s="16" t="s">
        <v>0</v>
      </c>
      <c r="G4" s="17" t="s">
        <v>0</v>
      </c>
    </row>
    <row r="5" spans="1:7" ht="15">
      <c r="A5" s="25" t="s">
        <v>11</v>
      </c>
      <c r="B5" s="26" t="s">
        <v>10</v>
      </c>
      <c r="C5" s="26" t="s">
        <v>12</v>
      </c>
      <c r="D5" s="27" t="s">
        <v>0</v>
      </c>
      <c r="E5" s="27" t="s">
        <v>0</v>
      </c>
      <c r="F5" s="18" t="s">
        <v>0</v>
      </c>
      <c r="G5" s="18">
        <f>SUM(G6:G10)</f>
        <v>0</v>
      </c>
    </row>
    <row r="6" spans="1:7" ht="60">
      <c r="A6" s="12" t="s">
        <v>13</v>
      </c>
      <c r="B6" s="19" t="s">
        <v>14</v>
      </c>
      <c r="C6" s="19" t="s">
        <v>16</v>
      </c>
      <c r="D6" s="20" t="s">
        <v>15</v>
      </c>
      <c r="E6" s="21">
        <v>18</v>
      </c>
      <c r="F6" s="22">
        <v>0</v>
      </c>
      <c r="G6" s="23">
        <f>E6*F6</f>
        <v>0</v>
      </c>
    </row>
    <row r="7" spans="1:7" ht="60">
      <c r="A7" s="12" t="s">
        <v>17</v>
      </c>
      <c r="B7" s="19" t="s">
        <v>18</v>
      </c>
      <c r="C7" s="19" t="s">
        <v>19</v>
      </c>
      <c r="D7" s="20" t="s">
        <v>15</v>
      </c>
      <c r="E7" s="21">
        <v>18</v>
      </c>
      <c r="F7" s="22">
        <v>0</v>
      </c>
      <c r="G7" s="23">
        <f aca="true" t="shared" si="0" ref="G7:G36">E7*F7</f>
        <v>0</v>
      </c>
    </row>
    <row r="8" spans="1:7" ht="30">
      <c r="A8" s="12" t="s">
        <v>20</v>
      </c>
      <c r="B8" s="19" t="s">
        <v>21</v>
      </c>
      <c r="C8" s="19" t="s">
        <v>23</v>
      </c>
      <c r="D8" s="20" t="s">
        <v>22</v>
      </c>
      <c r="E8" s="21">
        <v>6</v>
      </c>
      <c r="F8" s="22">
        <v>0</v>
      </c>
      <c r="G8" s="23">
        <f t="shared" si="0"/>
        <v>0</v>
      </c>
    </row>
    <row r="9" spans="1:7" ht="30">
      <c r="A9" s="12" t="s">
        <v>24</v>
      </c>
      <c r="B9" s="19" t="s">
        <v>25</v>
      </c>
      <c r="C9" s="19" t="s">
        <v>26</v>
      </c>
      <c r="D9" s="20" t="s">
        <v>22</v>
      </c>
      <c r="E9" s="21">
        <v>6</v>
      </c>
      <c r="F9" s="22">
        <v>0</v>
      </c>
      <c r="G9" s="23">
        <f t="shared" si="0"/>
        <v>0</v>
      </c>
    </row>
    <row r="10" spans="1:7" ht="45">
      <c r="A10" s="12" t="s">
        <v>27</v>
      </c>
      <c r="B10" s="19" t="s">
        <v>25</v>
      </c>
      <c r="C10" s="19" t="s">
        <v>28</v>
      </c>
      <c r="D10" s="20" t="s">
        <v>22</v>
      </c>
      <c r="E10" s="21">
        <v>1</v>
      </c>
      <c r="F10" s="22">
        <v>0</v>
      </c>
      <c r="G10" s="23">
        <f t="shared" si="0"/>
        <v>0</v>
      </c>
    </row>
    <row r="11" spans="1:7" ht="15">
      <c r="A11" s="25" t="s">
        <v>29</v>
      </c>
      <c r="B11" s="26" t="s">
        <v>10</v>
      </c>
      <c r="C11" s="26" t="s">
        <v>30</v>
      </c>
      <c r="D11" s="27" t="s">
        <v>0</v>
      </c>
      <c r="E11" s="27" t="s">
        <v>0</v>
      </c>
      <c r="F11" s="18" t="s">
        <v>0</v>
      </c>
      <c r="G11" s="28">
        <f>SUM(G12:G25)</f>
        <v>0</v>
      </c>
    </row>
    <row r="12" spans="1:7" ht="120">
      <c r="A12" s="12" t="s">
        <v>31</v>
      </c>
      <c r="B12" s="19" t="s">
        <v>32</v>
      </c>
      <c r="C12" s="19" t="s">
        <v>34</v>
      </c>
      <c r="D12" s="20" t="s">
        <v>33</v>
      </c>
      <c r="E12" s="21">
        <v>21</v>
      </c>
      <c r="F12" s="22">
        <v>0</v>
      </c>
      <c r="G12" s="23">
        <f t="shared" si="0"/>
        <v>0</v>
      </c>
    </row>
    <row r="13" spans="1:7" ht="60">
      <c r="A13" s="12" t="s">
        <v>35</v>
      </c>
      <c r="B13" s="19" t="s">
        <v>36</v>
      </c>
      <c r="C13" s="19" t="s">
        <v>37</v>
      </c>
      <c r="D13" s="20" t="s">
        <v>33</v>
      </c>
      <c r="E13" s="21">
        <v>24.42</v>
      </c>
      <c r="F13" s="22">
        <v>0</v>
      </c>
      <c r="G13" s="23">
        <f t="shared" si="0"/>
        <v>0</v>
      </c>
    </row>
    <row r="14" spans="1:7" ht="75">
      <c r="A14" s="12" t="s">
        <v>38</v>
      </c>
      <c r="B14" s="19" t="s">
        <v>39</v>
      </c>
      <c r="C14" s="19" t="s">
        <v>40</v>
      </c>
      <c r="D14" s="20" t="s">
        <v>33</v>
      </c>
      <c r="E14" s="21">
        <v>50.36</v>
      </c>
      <c r="F14" s="22">
        <v>0</v>
      </c>
      <c r="G14" s="23">
        <f t="shared" si="0"/>
        <v>0</v>
      </c>
    </row>
    <row r="15" spans="1:7" ht="90">
      <c r="A15" s="12" t="s">
        <v>41</v>
      </c>
      <c r="B15" s="19" t="s">
        <v>42</v>
      </c>
      <c r="C15" s="19" t="s">
        <v>43</v>
      </c>
      <c r="D15" s="20" t="s">
        <v>15</v>
      </c>
      <c r="E15" s="21">
        <v>8.25</v>
      </c>
      <c r="F15" s="22">
        <v>0</v>
      </c>
      <c r="G15" s="23">
        <f t="shared" si="0"/>
        <v>0</v>
      </c>
    </row>
    <row r="16" spans="1:7" ht="120">
      <c r="A16" s="12" t="s">
        <v>44</v>
      </c>
      <c r="B16" s="19" t="s">
        <v>45</v>
      </c>
      <c r="C16" s="19" t="s">
        <v>46</v>
      </c>
      <c r="D16" s="20" t="s">
        <v>33</v>
      </c>
      <c r="E16" s="21">
        <v>95.25</v>
      </c>
      <c r="F16" s="22">
        <v>0</v>
      </c>
      <c r="G16" s="23">
        <f t="shared" si="0"/>
        <v>0</v>
      </c>
    </row>
    <row r="17" spans="1:7" ht="60">
      <c r="A17" s="12" t="s">
        <v>47</v>
      </c>
      <c r="B17" s="19" t="s">
        <v>48</v>
      </c>
      <c r="C17" s="19" t="s">
        <v>49</v>
      </c>
      <c r="D17" s="20" t="s">
        <v>33</v>
      </c>
      <c r="E17" s="21">
        <v>95.25</v>
      </c>
      <c r="F17" s="22">
        <v>0</v>
      </c>
      <c r="G17" s="23">
        <f t="shared" si="0"/>
        <v>0</v>
      </c>
    </row>
    <row r="18" spans="1:7" ht="60">
      <c r="A18" s="12" t="s">
        <v>50</v>
      </c>
      <c r="B18" s="19" t="s">
        <v>51</v>
      </c>
      <c r="C18" s="19" t="s">
        <v>52</v>
      </c>
      <c r="D18" s="20" t="s">
        <v>33</v>
      </c>
      <c r="E18" s="21">
        <v>30.34</v>
      </c>
      <c r="F18" s="22">
        <v>0</v>
      </c>
      <c r="G18" s="23">
        <f t="shared" si="0"/>
        <v>0</v>
      </c>
    </row>
    <row r="19" spans="1:7" ht="90">
      <c r="A19" s="12" t="s">
        <v>53</v>
      </c>
      <c r="B19" s="19" t="s">
        <v>54</v>
      </c>
      <c r="C19" s="19" t="s">
        <v>55</v>
      </c>
      <c r="D19" s="20" t="s">
        <v>33</v>
      </c>
      <c r="E19" s="21">
        <v>101.49</v>
      </c>
      <c r="F19" s="22">
        <v>0</v>
      </c>
      <c r="G19" s="23">
        <f t="shared" si="0"/>
        <v>0</v>
      </c>
    </row>
    <row r="20" spans="1:7" ht="45">
      <c r="A20" s="12" t="s">
        <v>56</v>
      </c>
      <c r="B20" s="19" t="s">
        <v>57</v>
      </c>
      <c r="C20" s="19" t="s">
        <v>58</v>
      </c>
      <c r="D20" s="20" t="s">
        <v>33</v>
      </c>
      <c r="E20" s="21">
        <v>101.49</v>
      </c>
      <c r="F20" s="22">
        <v>0</v>
      </c>
      <c r="G20" s="23">
        <f t="shared" si="0"/>
        <v>0</v>
      </c>
    </row>
    <row r="21" spans="1:7" ht="45">
      <c r="A21" s="12" t="s">
        <v>59</v>
      </c>
      <c r="B21" s="19" t="s">
        <v>60</v>
      </c>
      <c r="C21" s="19" t="s">
        <v>61</v>
      </c>
      <c r="D21" s="20" t="s">
        <v>15</v>
      </c>
      <c r="E21" s="21">
        <v>43.5</v>
      </c>
      <c r="F21" s="22">
        <v>0</v>
      </c>
      <c r="G21" s="23">
        <f t="shared" si="0"/>
        <v>0</v>
      </c>
    </row>
    <row r="22" spans="1:7" ht="60">
      <c r="A22" s="12" t="s">
        <v>62</v>
      </c>
      <c r="B22" s="19" t="s">
        <v>63</v>
      </c>
      <c r="C22" s="19" t="s">
        <v>64</v>
      </c>
      <c r="D22" s="20" t="s">
        <v>33</v>
      </c>
      <c r="E22" s="21">
        <v>11.1</v>
      </c>
      <c r="F22" s="22">
        <v>0</v>
      </c>
      <c r="G22" s="23">
        <f t="shared" si="0"/>
        <v>0</v>
      </c>
    </row>
    <row r="23" spans="1:7" ht="60">
      <c r="A23" s="12" t="s">
        <v>65</v>
      </c>
      <c r="B23" s="19" t="s">
        <v>66</v>
      </c>
      <c r="C23" s="19" t="s">
        <v>68</v>
      </c>
      <c r="D23" s="20" t="s">
        <v>67</v>
      </c>
      <c r="E23" s="21">
        <v>16</v>
      </c>
      <c r="F23" s="22">
        <v>0</v>
      </c>
      <c r="G23" s="23">
        <f t="shared" si="0"/>
        <v>0</v>
      </c>
    </row>
    <row r="24" spans="1:7" ht="75">
      <c r="A24" s="12" t="s">
        <v>69</v>
      </c>
      <c r="B24" s="19" t="s">
        <v>66</v>
      </c>
      <c r="C24" s="19" t="s">
        <v>70</v>
      </c>
      <c r="D24" s="20" t="s">
        <v>67</v>
      </c>
      <c r="E24" s="21">
        <v>20</v>
      </c>
      <c r="F24" s="22">
        <v>0</v>
      </c>
      <c r="G24" s="23">
        <f t="shared" si="0"/>
        <v>0</v>
      </c>
    </row>
    <row r="25" spans="1:7" ht="90">
      <c r="A25" s="12" t="s">
        <v>71</v>
      </c>
      <c r="B25" s="19" t="s">
        <v>72</v>
      </c>
      <c r="C25" s="19" t="s">
        <v>73</v>
      </c>
      <c r="D25" s="20" t="s">
        <v>33</v>
      </c>
      <c r="E25" s="21">
        <v>0.91</v>
      </c>
      <c r="F25" s="22">
        <v>0</v>
      </c>
      <c r="G25" s="23">
        <f t="shared" si="0"/>
        <v>0</v>
      </c>
    </row>
    <row r="26" spans="1:7" ht="15">
      <c r="A26" s="25" t="s">
        <v>74</v>
      </c>
      <c r="B26" s="26" t="s">
        <v>10</v>
      </c>
      <c r="C26" s="26" t="s">
        <v>75</v>
      </c>
      <c r="D26" s="27" t="s">
        <v>0</v>
      </c>
      <c r="E26" s="27" t="s">
        <v>0</v>
      </c>
      <c r="F26" s="18" t="s">
        <v>0</v>
      </c>
      <c r="G26" s="28">
        <f>SUM(G27:G36)</f>
        <v>0</v>
      </c>
    </row>
    <row r="27" spans="1:7" ht="60">
      <c r="A27" s="12" t="s">
        <v>76</v>
      </c>
      <c r="B27" s="19" t="s">
        <v>39</v>
      </c>
      <c r="C27" s="19" t="s">
        <v>77</v>
      </c>
      <c r="D27" s="20" t="s">
        <v>33</v>
      </c>
      <c r="E27" s="21">
        <v>9.81</v>
      </c>
      <c r="F27" s="22">
        <v>0</v>
      </c>
      <c r="G27" s="23">
        <f t="shared" si="0"/>
        <v>0</v>
      </c>
    </row>
    <row r="28" spans="1:7" ht="75">
      <c r="A28" s="12" t="s">
        <v>78</v>
      </c>
      <c r="B28" s="19" t="s">
        <v>42</v>
      </c>
      <c r="C28" s="19" t="s">
        <v>79</v>
      </c>
      <c r="D28" s="20" t="s">
        <v>15</v>
      </c>
      <c r="E28" s="21">
        <v>1.6</v>
      </c>
      <c r="F28" s="22">
        <v>0</v>
      </c>
      <c r="G28" s="23">
        <f t="shared" si="0"/>
        <v>0</v>
      </c>
    </row>
    <row r="29" spans="1:7" ht="90">
      <c r="A29" s="12" t="s">
        <v>80</v>
      </c>
      <c r="B29" s="19" t="s">
        <v>81</v>
      </c>
      <c r="C29" s="19" t="s">
        <v>82</v>
      </c>
      <c r="D29" s="20" t="s">
        <v>33</v>
      </c>
      <c r="E29" s="21">
        <v>31.68</v>
      </c>
      <c r="F29" s="22">
        <v>0</v>
      </c>
      <c r="G29" s="23">
        <f t="shared" si="0"/>
        <v>0</v>
      </c>
    </row>
    <row r="30" spans="1:7" ht="60">
      <c r="A30" s="12" t="s">
        <v>83</v>
      </c>
      <c r="B30" s="19" t="s">
        <v>84</v>
      </c>
      <c r="C30" s="19" t="s">
        <v>85</v>
      </c>
      <c r="D30" s="20" t="s">
        <v>33</v>
      </c>
      <c r="E30" s="21">
        <v>18.15</v>
      </c>
      <c r="F30" s="22">
        <v>0</v>
      </c>
      <c r="G30" s="23">
        <f t="shared" si="0"/>
        <v>0</v>
      </c>
    </row>
    <row r="31" spans="1:7" ht="105">
      <c r="A31" s="12" t="s">
        <v>86</v>
      </c>
      <c r="B31" s="19" t="s">
        <v>87</v>
      </c>
      <c r="C31" s="19" t="s">
        <v>88</v>
      </c>
      <c r="D31" s="20" t="s">
        <v>22</v>
      </c>
      <c r="E31" s="21">
        <v>8</v>
      </c>
      <c r="F31" s="22">
        <v>0</v>
      </c>
      <c r="G31" s="23">
        <f t="shared" si="0"/>
        <v>0</v>
      </c>
    </row>
    <row r="32" spans="1:7" ht="45">
      <c r="A32" s="12" t="s">
        <v>89</v>
      </c>
      <c r="B32" s="19" t="s">
        <v>90</v>
      </c>
      <c r="C32" s="19" t="s">
        <v>91</v>
      </c>
      <c r="D32" s="20" t="s">
        <v>33</v>
      </c>
      <c r="E32" s="21">
        <v>1.18</v>
      </c>
      <c r="F32" s="22">
        <v>0</v>
      </c>
      <c r="G32" s="23">
        <f t="shared" si="0"/>
        <v>0</v>
      </c>
    </row>
    <row r="33" spans="1:7" ht="60">
      <c r="A33" s="12" t="s">
        <v>92</v>
      </c>
      <c r="B33" s="19" t="s">
        <v>54</v>
      </c>
      <c r="C33" s="19" t="s">
        <v>93</v>
      </c>
      <c r="D33" s="20" t="s">
        <v>33</v>
      </c>
      <c r="E33" s="21">
        <v>29.5</v>
      </c>
      <c r="F33" s="22">
        <v>0</v>
      </c>
      <c r="G33" s="23">
        <f t="shared" si="0"/>
        <v>0</v>
      </c>
    </row>
    <row r="34" spans="1:7" ht="45">
      <c r="A34" s="12" t="s">
        <v>94</v>
      </c>
      <c r="B34" s="19" t="s">
        <v>57</v>
      </c>
      <c r="C34" s="19" t="s">
        <v>95</v>
      </c>
      <c r="D34" s="20" t="s">
        <v>33</v>
      </c>
      <c r="E34" s="21">
        <v>29.5</v>
      </c>
      <c r="F34" s="22">
        <v>0</v>
      </c>
      <c r="G34" s="23">
        <f t="shared" si="0"/>
        <v>0</v>
      </c>
    </row>
    <row r="35" spans="1:7" ht="45">
      <c r="A35" s="12" t="s">
        <v>96</v>
      </c>
      <c r="B35" s="19" t="s">
        <v>60</v>
      </c>
      <c r="C35" s="19" t="s">
        <v>97</v>
      </c>
      <c r="D35" s="20" t="s">
        <v>15</v>
      </c>
      <c r="E35" s="21">
        <v>31.9</v>
      </c>
      <c r="F35" s="22">
        <v>0</v>
      </c>
      <c r="G35" s="23">
        <f t="shared" si="0"/>
        <v>0</v>
      </c>
    </row>
    <row r="36" spans="1:7" ht="60">
      <c r="A36" s="12" t="s">
        <v>98</v>
      </c>
      <c r="B36" s="19" t="s">
        <v>48</v>
      </c>
      <c r="C36" s="19" t="s">
        <v>99</v>
      </c>
      <c r="D36" s="20" t="s">
        <v>33</v>
      </c>
      <c r="E36" s="21">
        <v>13.53</v>
      </c>
      <c r="F36" s="22">
        <v>0</v>
      </c>
      <c r="G36" s="23">
        <f t="shared" si="0"/>
        <v>0</v>
      </c>
    </row>
    <row r="37" spans="1:7" ht="15">
      <c r="A37" s="29" t="s">
        <v>100</v>
      </c>
      <c r="B37" s="29"/>
      <c r="C37" s="29"/>
      <c r="D37" s="29"/>
      <c r="E37" s="29"/>
      <c r="F37" s="29"/>
      <c r="G37" s="24">
        <f>SUM(G5:G36)/2</f>
        <v>0</v>
      </c>
    </row>
    <row r="38" spans="1:7" ht="12.75" customHeight="1">
      <c r="A38" s="30" t="s">
        <v>101</v>
      </c>
      <c r="B38" s="30"/>
      <c r="C38" s="30"/>
      <c r="D38" s="30"/>
      <c r="E38" s="30"/>
      <c r="F38" s="30"/>
      <c r="G38" s="24">
        <f>G37*0.23</f>
        <v>0</v>
      </c>
    </row>
    <row r="39" spans="1:7" ht="12.75" customHeight="1">
      <c r="A39" s="30" t="s">
        <v>102</v>
      </c>
      <c r="B39" s="30"/>
      <c r="C39" s="30"/>
      <c r="D39" s="30"/>
      <c r="E39" s="30"/>
      <c r="F39" s="30"/>
      <c r="G39" s="24">
        <f>G38+G37</f>
        <v>0</v>
      </c>
    </row>
    <row r="48" ht="12.75" customHeight="1">
      <c r="E48" s="3" t="s">
        <v>111</v>
      </c>
    </row>
    <row r="49" ht="12.75" customHeight="1">
      <c r="E49" s="3" t="s">
        <v>112</v>
      </c>
    </row>
  </sheetData>
  <sheetProtection/>
  <mergeCells count="4">
    <mergeCell ref="A37:F37"/>
    <mergeCell ref="A38:F38"/>
    <mergeCell ref="A39:F39"/>
    <mergeCell ref="A1:G1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2019-03-05T11:42:32Z</cp:lastPrinted>
  <dcterms:created xsi:type="dcterms:W3CDTF">2013-03-19T16:38:19Z</dcterms:created>
  <dcterms:modified xsi:type="dcterms:W3CDTF">2019-03-05T12:37:02Z</dcterms:modified>
  <cp:category/>
  <cp:version/>
  <cp:contentType/>
  <cp:contentStatus/>
</cp:coreProperties>
</file>