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2840" activeTab="0"/>
  </bookViews>
  <sheets>
    <sheet name="Kosztorys upr. UPZP" sheetId="1" r:id="rId1"/>
  </sheets>
  <definedNames>
    <definedName name="_xlnm.Print_Titles" localSheetId="0">'Kosztorys upr. UPZP'!$3:$3</definedName>
  </definedNames>
  <calcPr fullCalcOnLoad="1" fullPrecision="0"/>
</workbook>
</file>

<file path=xl/sharedStrings.xml><?xml version="1.0" encoding="utf-8"?>
<sst xmlns="http://schemas.openxmlformats.org/spreadsheetml/2006/main" count="229" uniqueCount="154">
  <si>
    <t/>
  </si>
  <si>
    <t>Numer</t>
  </si>
  <si>
    <t>Podstawa</t>
  </si>
  <si>
    <t>Opis</t>
  </si>
  <si>
    <t>Jednostka</t>
  </si>
  <si>
    <t>Ilość</t>
  </si>
  <si>
    <t>Krotność</t>
  </si>
  <si>
    <t>Cena jedn.</t>
  </si>
  <si>
    <t>Wartość</t>
  </si>
  <si>
    <t>Kosztorys</t>
  </si>
  <si>
    <t>Rewitalizacja zdegradowanych terenów Sędziszowa 
- Budowa kanalizacji sanitarnej i deszczowej w obrębie SCK</t>
  </si>
  <si>
    <t>Element</t>
  </si>
  <si>
    <t>1</t>
  </si>
  <si>
    <t>Kanalizacja sanitarna</t>
  </si>
  <si>
    <t>1.1</t>
  </si>
  <si>
    <t>KNR 201/217/6</t>
  </si>
  <si>
    <t>m3</t>
  </si>
  <si>
    <t>Wykopy oraz przekopy wykonywane koparkami podsiębiernymi 0.40 m3 na odkład w gruncie kat.III</t>
  </si>
  <si>
    <t>1.2</t>
  </si>
  <si>
    <t>KNR 201/323/2</t>
  </si>
  <si>
    <t>m2</t>
  </si>
  <si>
    <t>Pełne umocnienie pionowych ścian wykopów liniowych o głęb.do 3m balami drewnianymi w gruntach kat.III-IV wraz z rozbiórką
0*((153.9+29.1+3.7+4.4)*(2.3+0.15)*2)=
korekta : 936.390000=936,39
(import)Razem =936.390000 :</t>
  </si>
  <si>
    <t>1.3</t>
  </si>
  <si>
    <t>KNNR 4/1411/2</t>
  </si>
  <si>
    <t>wykonanie podsypki 15cm</t>
  </si>
  <si>
    <t>1.4</t>
  </si>
  <si>
    <t>KNNR 4/1411/4</t>
  </si>
  <si>
    <t>Wykonanie obsypki i nadsyki przy rurociągu</t>
  </si>
  <si>
    <t>1.5</t>
  </si>
  <si>
    <t>KNR 401/108/6</t>
  </si>
  <si>
    <t>Wywóz nadmiaru ziemi samochodami samowyładowczymi na odległość do 1 km grunt.kat. III
0*(28.7+76.4)=
korekta : 105.100000=105,10
(import)Razem =105.100000 :</t>
  </si>
  <si>
    <t>1.6</t>
  </si>
  <si>
    <t>KNR 401/108/8</t>
  </si>
  <si>
    <t>Wywóz nadmiaru ziemi samochodami samowyładowczymi - za każdy nast. 1 km (dodatkowo 4km)</t>
  </si>
  <si>
    <t>1.7</t>
  </si>
  <si>
    <t>KNR 201/230/1</t>
  </si>
  <si>
    <t>Zasypywanie wykopów spycharkami z przemieszczeniem gruntu na odl. do 10 m w gruncie kat. I-III</t>
  </si>
  <si>
    <t>1.8</t>
  </si>
  <si>
    <t>KNR 201/236/1</t>
  </si>
  <si>
    <t>Zagęszczenie nasypów ubijakami mechanicznymi; grunty kat. I-III</t>
  </si>
  <si>
    <t>1.9</t>
  </si>
  <si>
    <t>KNNR 4/1308/3</t>
  </si>
  <si>
    <t>m</t>
  </si>
  <si>
    <t>rury kanalizacji sanitarnej PCV śr. 200mm</t>
  </si>
  <si>
    <t>1.10</t>
  </si>
  <si>
    <t>KNNR 4/1308/2</t>
  </si>
  <si>
    <t>rury kanalizacji sanitarnej PCV śr. 160mm
0*(25.3+14.8+14.1+29.1+3.7+4.4)=
korekta : 91.400000=91,40
(import)Razem =91.400000 :</t>
  </si>
  <si>
    <t>1.11</t>
  </si>
  <si>
    <t>KNNR 4/1430/1</t>
  </si>
  <si>
    <t>Wykonanie różnych elementów drobnowymiarowych o objętości do 1.5 m3 - elementy betonowe - wykonanie, obudowanie kaskady</t>
  </si>
  <si>
    <t>1.12</t>
  </si>
  <si>
    <t>KNNR 4/1413/1</t>
  </si>
  <si>
    <t>stud.</t>
  </si>
  <si>
    <t>Studnia kanalizacyjna z kręgów żelbetowych dn 1000 mm
Ks1, Ks2, Ks3, Ks4, Ks5, Ks6, Ks6a, Ks3a, Ks3b : 9=9,00</t>
  </si>
  <si>
    <t>1.13</t>
  </si>
  <si>
    <t>KNR 219/219/1</t>
  </si>
  <si>
    <t>Taśma identyfikacyjna z wkładką metalową</t>
  </si>
  <si>
    <t>1.14</t>
  </si>
  <si>
    <t>Kalkulacja indywidualna</t>
  </si>
  <si>
    <t>kpl</t>
  </si>
  <si>
    <t>Geodezyjna inwentaryzacja powykonawcza</t>
  </si>
  <si>
    <t>1.15</t>
  </si>
  <si>
    <t>Rozbiórka szamba betonowego V=25m3</t>
  </si>
  <si>
    <t>2</t>
  </si>
  <si>
    <t>Kanalizacja deszczowa</t>
  </si>
  <si>
    <t>2.1</t>
  </si>
  <si>
    <t>Wykopy oraz przekopy wykonywane koparkami podsiębiernymi 0.40 m3 na odkład w gruncie kat.III
(13,84+5,48+9,21+22,71+10,46+20,31+26,89+29,07+9,38)*1,9*1,0=279,97
(4,88+2,9+3,44)*1,9*1,0=21,32</t>
  </si>
  <si>
    <t>2.2</t>
  </si>
  <si>
    <t>Pełne umocnienie pionowych ścian wykopów liniowych o głęb.do 3m balami drewnianymi w gruntach kat.III-IV wraz z rozbiórką
(13,84+5,48+9,21+22,71+10,46+20,31+26,89+29,07+9,38)*(1,9+0,15)*2=604,14
(4,88+2,9+3,44)*(1,9+0,15)*2=46,00</t>
  </si>
  <si>
    <t>2.3</t>
  </si>
  <si>
    <t>Wykonanie podsypki 15cm
(13,84+5,48+9,21+22,71+10,46+20,31+26,89+29,07+9,38)*0,15*1,0=22,10
(4,88+2,9+3,44)*0,15*1,0=1,68</t>
  </si>
  <si>
    <t>2.4</t>
  </si>
  <si>
    <t>Wykonanie obsypki i nadsyki przy rurociągu
(13,84+5,48+9,21+22,71+10,46+20,31+26,89+29,07+9,38)*0,4*1,0=58,94
(4,88+2,9+3,44)*0,4*1,0=4,49</t>
  </si>
  <si>
    <t>2.5</t>
  </si>
  <si>
    <t>Wywóz nadmiaru ziemi samochodami samowyładowczymi na odległość do 1 km grunt.kat. III
23.78+63.43=87,21</t>
  </si>
  <si>
    <t>2.6</t>
  </si>
  <si>
    <t>Wywóz nadmiaru ziemi samochodami samowyładowczymi - za każdy nast. 1 km (dodatkowo 4km)
87.21=87,21</t>
  </si>
  <si>
    <t>2.7</t>
  </si>
  <si>
    <t>Zasypywanie wykopów spycharkami z przemieszczeniem gruntu na odl. do 10 m w gruncie kat. I-III
301.29=301,29</t>
  </si>
  <si>
    <t>2.8</t>
  </si>
  <si>
    <t>Zagęszczenie nasypów ubijakami mechanicznymi; grunty kat. I-III
301.29=301,29</t>
  </si>
  <si>
    <t>2.9</t>
  </si>
  <si>
    <t>rury kanalizacji sanitarnej PCV śr. 200mm
(13,84+5,48+9,21+22,71+10,46+20,31+26,89+29,07+9,38)=147,35</t>
  </si>
  <si>
    <t>2.10</t>
  </si>
  <si>
    <t>rury kanalizacji sanitarnej PCV śr. 160mm
(4,88+9,39+2,9+3,44)=20,61</t>
  </si>
  <si>
    <t>2.11</t>
  </si>
  <si>
    <t>KNNR 4/1009/5</t>
  </si>
  <si>
    <t>rura ochronna śr. 200mm
6*2,0=12,00</t>
  </si>
  <si>
    <t>2.12</t>
  </si>
  <si>
    <t>Studnia kanalizacyjna z kręgów żelbetowych dn 1000 mm</t>
  </si>
  <si>
    <t>2.13</t>
  </si>
  <si>
    <t>KNRW 218/524/1</t>
  </si>
  <si>
    <t>szt</t>
  </si>
  <si>
    <t>Studzienki ściekowe uliczne betonowe i podwórzowe, Fi·500·mm, z osadnikiem i syfonem</t>
  </si>
  <si>
    <t>2.14</t>
  </si>
  <si>
    <t>KNNR 4/214/1</t>
  </si>
  <si>
    <t>kpl.</t>
  </si>
  <si>
    <t>Montaż rur spustowych przy budynku (rynna)</t>
  </si>
  <si>
    <t>2.15</t>
  </si>
  <si>
    <t>KNNR 4/215/2</t>
  </si>
  <si>
    <t>szt.</t>
  </si>
  <si>
    <t>Montaż osadników deszczowych (na rurach spustowych)</t>
  </si>
  <si>
    <t>2.16</t>
  </si>
  <si>
    <t>taśma identyfikacyjna z wkładką metalową
(13,84+5,48+9,21+22,71+10,46+20,31+26,89+29,07+9,38)=147,35
(4,88+2,9+3,44)=11,22</t>
  </si>
  <si>
    <t>2.17</t>
  </si>
  <si>
    <t>3</t>
  </si>
  <si>
    <t>Roboty towarzyszące i odtworzeniowe</t>
  </si>
  <si>
    <t>3.1</t>
  </si>
  <si>
    <t>KNR 1901/106/7</t>
  </si>
  <si>
    <t>Roboty rozbiórkowe, rozbiórka krawężników
KD3 - KD2 : 13,0+5,0=18,00
od R1 do KD5 : 2,0=2,00
KD1 : 4,0=4,00
KS1 : 4,0=4,00</t>
  </si>
  <si>
    <t>3.2</t>
  </si>
  <si>
    <t>KSNR 6/803/6</t>
  </si>
  <si>
    <t>Rozebranie nawierzchni z kostki kamiennej i klinkieru drogowego, kostka regularna na podsypce piaskowej, ręcznie
KD1-KD-2 : 8,0=8,00
od R1 do KD5 : 5,5*1,5=8,25</t>
  </si>
  <si>
    <t>3.3</t>
  </si>
  <si>
    <t>Wywóz nadmiaru ziemi samochodami samowyładowczymi na odległość do 1 km grunt.kat. III
507.50*(0,25+0,08+0,04)=187,78</t>
  </si>
  <si>
    <t>3.4</t>
  </si>
  <si>
    <t>Wywóz nadmiaru ziemi samochodami samowyładowczymi - za każdy nast. 1 km (dodatkowo 4km)
187.78=187,78</t>
  </si>
  <si>
    <t>3.5</t>
  </si>
  <si>
    <t>KNNR 5/721/3</t>
  </si>
  <si>
    <t>Cięcie nawierzchni mechanicznie, z betonu, głębokość 5·cm
KD1- wpięcie : 14,0=14,00
KSA- wpięcie : 20,0=20,00</t>
  </si>
  <si>
    <t>3.6</t>
  </si>
  <si>
    <t>KNNR 5/721/4</t>
  </si>
  <si>
    <t>Cięcie nawierzchni mechanicznie, z betonu, dodatek za każdy następny 1·cm głębokości (ponad 5)
34.00=34,00</t>
  </si>
  <si>
    <t>3.7</t>
  </si>
  <si>
    <t>KNNRW 5/721/1</t>
  </si>
  <si>
    <t>Cięcie nawierzchni z mas mineralno-asfaltowych, mechanicznie, głębokość cięcia 5 cm
kanały : 80,0*2=160,00
KD1- wpięcie : 14,0=14,00</t>
  </si>
  <si>
    <t>3.8</t>
  </si>
  <si>
    <t>KNNR 6/113/3</t>
  </si>
  <si>
    <t>Podbudowy z kruszyw łamanych, warstwa dolna, po zagęszczeniu 25·cm
145,0*3,5=507,50</t>
  </si>
  <si>
    <t>3.9</t>
  </si>
  <si>
    <t>KNNR 6/113/4</t>
  </si>
  <si>
    <t>Podbudowy z kruszyw łamanych, warstwa górna, po zagęszczeniu 8·cm
507.50=507,50</t>
  </si>
  <si>
    <t>3.10</t>
  </si>
  <si>
    <t>KNNR 6/308/3 (2)</t>
  </si>
  <si>
    <t>Nawierzchnie z mieszanek mineralno-bitumicznych (warstwa wiążąca), mieszanka asfaltowa, grubość po zagęszczeniu 6·cm, masa grysowa, samochód 5-10·t
kanały : 80,0*3,5=280,00
KD1- wpięcie : 20,0=20,00</t>
  </si>
  <si>
    <t>3.11</t>
  </si>
  <si>
    <t>KNNR 6/403/3</t>
  </si>
  <si>
    <t>Krawężniki wraz z wykonaniem ław, betonowe wystające 15x30·cm, ława betonowa, podsypka cementowo-piaskowa
28.00=28,00</t>
  </si>
  <si>
    <t>3.12</t>
  </si>
  <si>
    <t>KNR 11/321/1</t>
  </si>
  <si>
    <t>Chodniki z kostki betonowej "Polbruk" grubości 60·mm na podsypce cementowo-piaskowej grubości 50·mm z wypełnieniem spoin piaskiem, odtworzenie
16.25=16,25</t>
  </si>
  <si>
    <t>[a]</t>
  </si>
  <si>
    <t>[b]</t>
  </si>
  <si>
    <t>[c]</t>
  </si>
  <si>
    <t>[d]</t>
  </si>
  <si>
    <t>[e]</t>
  </si>
  <si>
    <t>[f]</t>
  </si>
  <si>
    <t>[g]</t>
  </si>
  <si>
    <t>[h=e*f*g]</t>
  </si>
  <si>
    <t>RAZEM NETTO</t>
  </si>
  <si>
    <t>VAT 23%</t>
  </si>
  <si>
    <t>RAZEM BRUTTO</t>
  </si>
  <si>
    <t>1.16</t>
  </si>
  <si>
    <r>
      <t xml:space="preserve">KOSZTORYS OFERTOWY
</t>
    </r>
    <r>
      <rPr>
        <b/>
        <sz val="10"/>
        <rFont val="Arial"/>
        <family val="2"/>
      </rPr>
      <t>Rewitalizacja zdegradowanych terenów Sędziszowa 
- Budowa kanalizacji sanitarnej i deszczowej w obrębie SCK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</si>
</sst>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#,##0.00\ &quot;zł&quot;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12"/>
      <name val="Arial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b/>
      <sz val="10"/>
      <color indexed="1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FF"/>
      <name val="Arial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b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Alignment="0">
      <protection/>
    </xf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0" fillId="0" borderId="0" xfId="0" applyAlignment="1">
      <alignment vertical="center"/>
    </xf>
    <xf numFmtId="172" fontId="42" fillId="0" borderId="0" xfId="0" applyNumberFormat="1" applyFont="1" applyAlignment="1">
      <alignment/>
    </xf>
    <xf numFmtId="0" fontId="0" fillId="0" borderId="10" xfId="0" applyFill="1" applyBorder="1" applyAlignment="1">
      <alignment horizontal="center" vertical="top" wrapText="1"/>
    </xf>
    <xf numFmtId="172" fontId="42" fillId="0" borderId="10" xfId="0" applyNumberFormat="1" applyFont="1" applyFill="1" applyBorder="1" applyAlignment="1">
      <alignment horizontal="center" vertical="top" wrapText="1"/>
    </xf>
    <xf numFmtId="172" fontId="0" fillId="0" borderId="10" xfId="0" applyNumberForma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2" fontId="43" fillId="0" borderId="10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172" fontId="43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72" fontId="44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172" fontId="43" fillId="0" borderId="10" xfId="0" applyNumberFormat="1" applyFont="1" applyFill="1" applyBorder="1" applyAlignment="1">
      <alignment vertical="top"/>
    </xf>
    <xf numFmtId="172" fontId="1" fillId="0" borderId="10" xfId="0" applyNumberFormat="1" applyFont="1" applyFill="1" applyBorder="1" applyAlignment="1">
      <alignment vertical="top"/>
    </xf>
    <xf numFmtId="49" fontId="45" fillId="0" borderId="10" xfId="0" applyNumberFormat="1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/>
    </xf>
    <xf numFmtId="172" fontId="44" fillId="0" borderId="10" xfId="0" applyNumberFormat="1" applyFont="1" applyFill="1" applyBorder="1" applyAlignment="1">
      <alignment vertical="top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zoomScaleSheetLayoutView="100" zoomScalePageLayoutView="0" workbookViewId="0" topLeftCell="A1">
      <selection activeCell="H56" sqref="A1:H56"/>
    </sheetView>
  </sheetViews>
  <sheetFormatPr defaultColWidth="9.140625" defaultRowHeight="12.75" customHeight="1"/>
  <cols>
    <col min="1" max="1" width="6.421875" style="2" customWidth="1"/>
    <col min="2" max="2" width="18.57421875" style="0" customWidth="1"/>
    <col min="3" max="3" width="56.7109375" style="0" customWidth="1"/>
    <col min="4" max="6" width="10.7109375" style="0" customWidth="1"/>
    <col min="7" max="7" width="12.7109375" style="5" customWidth="1"/>
    <col min="8" max="8" width="12.7109375" style="3" customWidth="1"/>
    <col min="9" max="9" width="12.140625" style="0" bestFit="1" customWidth="1"/>
  </cols>
  <sheetData>
    <row r="1" spans="1:8" s="4" customFormat="1" ht="54.75" customHeight="1">
      <c r="A1" s="28" t="s">
        <v>153</v>
      </c>
      <c r="B1" s="29"/>
      <c r="C1" s="29"/>
      <c r="D1" s="29"/>
      <c r="E1" s="29"/>
      <c r="F1" s="29"/>
      <c r="G1" s="29"/>
      <c r="H1" s="29"/>
    </row>
    <row r="2" spans="1:8" s="1" customFormat="1" ht="12.7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</row>
    <row r="3" spans="1:8" ht="15">
      <c r="A3" s="9" t="s">
        <v>141</v>
      </c>
      <c r="B3" s="10" t="s">
        <v>142</v>
      </c>
      <c r="C3" s="10" t="s">
        <v>143</v>
      </c>
      <c r="D3" s="10" t="s">
        <v>144</v>
      </c>
      <c r="E3" s="10" t="s">
        <v>145</v>
      </c>
      <c r="F3" s="10" t="s">
        <v>146</v>
      </c>
      <c r="G3" s="11" t="s">
        <v>147</v>
      </c>
      <c r="H3" s="12" t="s">
        <v>148</v>
      </c>
    </row>
    <row r="4" spans="1:8" ht="30">
      <c r="A4" s="13" t="s">
        <v>0</v>
      </c>
      <c r="B4" s="14" t="s">
        <v>9</v>
      </c>
      <c r="C4" s="32" t="s">
        <v>10</v>
      </c>
      <c r="D4" s="15" t="s">
        <v>0</v>
      </c>
      <c r="E4" s="15" t="s">
        <v>0</v>
      </c>
      <c r="F4" s="15" t="s">
        <v>0</v>
      </c>
      <c r="G4" s="16" t="s">
        <v>0</v>
      </c>
      <c r="H4" s="17" t="s">
        <v>0</v>
      </c>
    </row>
    <row r="5" spans="1:8" ht="15">
      <c r="A5" s="24" t="s">
        <v>12</v>
      </c>
      <c r="B5" s="25" t="s">
        <v>11</v>
      </c>
      <c r="C5" s="25" t="s">
        <v>13</v>
      </c>
      <c r="D5" s="26" t="s">
        <v>0</v>
      </c>
      <c r="E5" s="26" t="s">
        <v>0</v>
      </c>
      <c r="F5" s="26" t="s">
        <v>0</v>
      </c>
      <c r="G5" s="18" t="s">
        <v>0</v>
      </c>
      <c r="H5" s="18">
        <f>SUM(H6:H21)</f>
        <v>0</v>
      </c>
    </row>
    <row r="6" spans="1:8" ht="30">
      <c r="A6" s="13" t="s">
        <v>14</v>
      </c>
      <c r="B6" s="20" t="s">
        <v>15</v>
      </c>
      <c r="C6" s="20" t="s">
        <v>17</v>
      </c>
      <c r="D6" s="20" t="s">
        <v>16</v>
      </c>
      <c r="E6" s="21">
        <v>439.53</v>
      </c>
      <c r="F6" s="21">
        <v>1</v>
      </c>
      <c r="G6" s="22">
        <v>0</v>
      </c>
      <c r="H6" s="23">
        <f>E6*F6*G6</f>
        <v>0</v>
      </c>
    </row>
    <row r="7" spans="1:8" ht="105">
      <c r="A7" s="13" t="s">
        <v>18</v>
      </c>
      <c r="B7" s="20" t="s">
        <v>19</v>
      </c>
      <c r="C7" s="20" t="s">
        <v>21</v>
      </c>
      <c r="D7" s="20" t="s">
        <v>20</v>
      </c>
      <c r="E7" s="21">
        <v>936.39</v>
      </c>
      <c r="F7" s="21">
        <v>1</v>
      </c>
      <c r="G7" s="22">
        <v>0</v>
      </c>
      <c r="H7" s="23">
        <f aca="true" t="shared" si="0" ref="H7:H52">E7*F7*G7</f>
        <v>0</v>
      </c>
    </row>
    <row r="8" spans="1:8" ht="15">
      <c r="A8" s="13" t="s">
        <v>22</v>
      </c>
      <c r="B8" s="20" t="s">
        <v>23</v>
      </c>
      <c r="C8" s="20" t="s">
        <v>24</v>
      </c>
      <c r="D8" s="20" t="s">
        <v>16</v>
      </c>
      <c r="E8" s="21">
        <v>28.67</v>
      </c>
      <c r="F8" s="21">
        <v>1</v>
      </c>
      <c r="G8" s="22">
        <v>0</v>
      </c>
      <c r="H8" s="23">
        <f t="shared" si="0"/>
        <v>0</v>
      </c>
    </row>
    <row r="9" spans="1:8" ht="15">
      <c r="A9" s="13" t="s">
        <v>25</v>
      </c>
      <c r="B9" s="20" t="s">
        <v>26</v>
      </c>
      <c r="C9" s="20" t="s">
        <v>27</v>
      </c>
      <c r="D9" s="20" t="s">
        <v>16</v>
      </c>
      <c r="E9" s="21">
        <v>76.44</v>
      </c>
      <c r="F9" s="21">
        <v>1</v>
      </c>
      <c r="G9" s="22">
        <v>0</v>
      </c>
      <c r="H9" s="23">
        <f t="shared" si="0"/>
        <v>0</v>
      </c>
    </row>
    <row r="10" spans="1:8" ht="90">
      <c r="A10" s="13" t="s">
        <v>28</v>
      </c>
      <c r="B10" s="20" t="s">
        <v>29</v>
      </c>
      <c r="C10" s="20" t="s">
        <v>30</v>
      </c>
      <c r="D10" s="20" t="s">
        <v>16</v>
      </c>
      <c r="E10" s="21">
        <v>105.1</v>
      </c>
      <c r="F10" s="21">
        <v>1</v>
      </c>
      <c r="G10" s="22">
        <v>0</v>
      </c>
      <c r="H10" s="23">
        <f t="shared" si="0"/>
        <v>0</v>
      </c>
    </row>
    <row r="11" spans="1:8" ht="30">
      <c r="A11" s="13" t="s">
        <v>31</v>
      </c>
      <c r="B11" s="20" t="s">
        <v>32</v>
      </c>
      <c r="C11" s="20" t="s">
        <v>33</v>
      </c>
      <c r="D11" s="20" t="s">
        <v>16</v>
      </c>
      <c r="E11" s="21">
        <v>105.1</v>
      </c>
      <c r="F11" s="21">
        <v>4</v>
      </c>
      <c r="G11" s="22">
        <v>0</v>
      </c>
      <c r="H11" s="23">
        <f t="shared" si="0"/>
        <v>0</v>
      </c>
    </row>
    <row r="12" spans="1:8" ht="30">
      <c r="A12" s="13" t="s">
        <v>34</v>
      </c>
      <c r="B12" s="20" t="s">
        <v>35</v>
      </c>
      <c r="C12" s="20" t="s">
        <v>36</v>
      </c>
      <c r="D12" s="20" t="s">
        <v>16</v>
      </c>
      <c r="E12" s="21">
        <v>334.4</v>
      </c>
      <c r="F12" s="21">
        <v>1</v>
      </c>
      <c r="G12" s="22">
        <v>0</v>
      </c>
      <c r="H12" s="23">
        <f t="shared" si="0"/>
        <v>0</v>
      </c>
    </row>
    <row r="13" spans="1:8" ht="30">
      <c r="A13" s="13" t="s">
        <v>37</v>
      </c>
      <c r="B13" s="20" t="s">
        <v>38</v>
      </c>
      <c r="C13" s="20" t="s">
        <v>39</v>
      </c>
      <c r="D13" s="20" t="s">
        <v>16</v>
      </c>
      <c r="E13" s="21">
        <v>334.4</v>
      </c>
      <c r="F13" s="21">
        <v>1</v>
      </c>
      <c r="G13" s="22">
        <v>0</v>
      </c>
      <c r="H13" s="23">
        <f t="shared" si="0"/>
        <v>0</v>
      </c>
    </row>
    <row r="14" spans="1:8" ht="15">
      <c r="A14" s="13" t="s">
        <v>40</v>
      </c>
      <c r="B14" s="20" t="s">
        <v>41</v>
      </c>
      <c r="C14" s="20" t="s">
        <v>43</v>
      </c>
      <c r="D14" s="20" t="s">
        <v>42</v>
      </c>
      <c r="E14" s="21">
        <v>99.6</v>
      </c>
      <c r="F14" s="21">
        <v>1</v>
      </c>
      <c r="G14" s="22">
        <v>0</v>
      </c>
      <c r="H14" s="23">
        <f t="shared" si="0"/>
        <v>0</v>
      </c>
    </row>
    <row r="15" spans="1:8" ht="75">
      <c r="A15" s="13" t="s">
        <v>44</v>
      </c>
      <c r="B15" s="20" t="s">
        <v>45</v>
      </c>
      <c r="C15" s="20" t="s">
        <v>46</v>
      </c>
      <c r="D15" s="20" t="s">
        <v>42</v>
      </c>
      <c r="E15" s="21">
        <v>91.4</v>
      </c>
      <c r="F15" s="21">
        <v>1</v>
      </c>
      <c r="G15" s="22">
        <v>0</v>
      </c>
      <c r="H15" s="23">
        <f t="shared" si="0"/>
        <v>0</v>
      </c>
    </row>
    <row r="16" spans="1:8" ht="45">
      <c r="A16" s="13" t="s">
        <v>47</v>
      </c>
      <c r="B16" s="20" t="s">
        <v>86</v>
      </c>
      <c r="C16" s="20" t="s">
        <v>87</v>
      </c>
      <c r="D16" s="20" t="s">
        <v>42</v>
      </c>
      <c r="E16" s="21">
        <v>12</v>
      </c>
      <c r="F16" s="21">
        <v>1</v>
      </c>
      <c r="G16" s="22">
        <v>0</v>
      </c>
      <c r="H16" s="23">
        <f>E16*F16*G16</f>
        <v>0</v>
      </c>
    </row>
    <row r="17" spans="1:8" ht="45">
      <c r="A17" s="13" t="s">
        <v>50</v>
      </c>
      <c r="B17" s="20" t="s">
        <v>48</v>
      </c>
      <c r="C17" s="20" t="s">
        <v>49</v>
      </c>
      <c r="D17" s="20" t="s">
        <v>16</v>
      </c>
      <c r="E17" s="21">
        <v>0.8</v>
      </c>
      <c r="F17" s="21">
        <v>1</v>
      </c>
      <c r="G17" s="22">
        <v>0</v>
      </c>
      <c r="H17" s="23">
        <f t="shared" si="0"/>
        <v>0</v>
      </c>
    </row>
    <row r="18" spans="1:8" ht="45">
      <c r="A18" s="13" t="s">
        <v>54</v>
      </c>
      <c r="B18" s="20" t="s">
        <v>51</v>
      </c>
      <c r="C18" s="20" t="s">
        <v>53</v>
      </c>
      <c r="D18" s="20" t="s">
        <v>52</v>
      </c>
      <c r="E18" s="21">
        <v>9</v>
      </c>
      <c r="F18" s="21">
        <v>1</v>
      </c>
      <c r="G18" s="22">
        <v>0</v>
      </c>
      <c r="H18" s="23">
        <f t="shared" si="0"/>
        <v>0</v>
      </c>
    </row>
    <row r="19" spans="1:8" ht="15">
      <c r="A19" s="13" t="s">
        <v>57</v>
      </c>
      <c r="B19" s="20" t="s">
        <v>55</v>
      </c>
      <c r="C19" s="20" t="s">
        <v>56</v>
      </c>
      <c r="D19" s="20" t="s">
        <v>42</v>
      </c>
      <c r="E19" s="21">
        <v>191.1</v>
      </c>
      <c r="F19" s="21">
        <v>1</v>
      </c>
      <c r="G19" s="22">
        <v>0</v>
      </c>
      <c r="H19" s="23">
        <f t="shared" si="0"/>
        <v>0</v>
      </c>
    </row>
    <row r="20" spans="1:8" ht="15">
      <c r="A20" s="13" t="s">
        <v>61</v>
      </c>
      <c r="B20" s="20" t="s">
        <v>58</v>
      </c>
      <c r="C20" s="20" t="s">
        <v>60</v>
      </c>
      <c r="D20" s="20" t="s">
        <v>59</v>
      </c>
      <c r="E20" s="21">
        <v>1</v>
      </c>
      <c r="F20" s="21">
        <v>1</v>
      </c>
      <c r="G20" s="22">
        <v>0</v>
      </c>
      <c r="H20" s="23">
        <f t="shared" si="0"/>
        <v>0</v>
      </c>
    </row>
    <row r="21" spans="1:8" ht="15">
      <c r="A21" s="13" t="s">
        <v>152</v>
      </c>
      <c r="B21" s="20" t="s">
        <v>58</v>
      </c>
      <c r="C21" s="20" t="s">
        <v>62</v>
      </c>
      <c r="D21" s="20" t="s">
        <v>59</v>
      </c>
      <c r="E21" s="21">
        <v>1</v>
      </c>
      <c r="F21" s="21">
        <v>1</v>
      </c>
      <c r="G21" s="22">
        <v>0</v>
      </c>
      <c r="H21" s="23">
        <f t="shared" si="0"/>
        <v>0</v>
      </c>
    </row>
    <row r="22" spans="1:8" ht="15">
      <c r="A22" s="24" t="s">
        <v>63</v>
      </c>
      <c r="B22" s="25" t="s">
        <v>11</v>
      </c>
      <c r="C22" s="25" t="s">
        <v>64</v>
      </c>
      <c r="D22" s="26" t="s">
        <v>0</v>
      </c>
      <c r="E22" s="26" t="s">
        <v>0</v>
      </c>
      <c r="F22" s="26" t="s">
        <v>0</v>
      </c>
      <c r="G22" s="18" t="s">
        <v>0</v>
      </c>
      <c r="H22" s="27">
        <f>SUM(H23:H39)</f>
        <v>0</v>
      </c>
    </row>
    <row r="23" spans="1:8" ht="90">
      <c r="A23" s="13" t="s">
        <v>65</v>
      </c>
      <c r="B23" s="20" t="s">
        <v>15</v>
      </c>
      <c r="C23" s="20" t="s">
        <v>66</v>
      </c>
      <c r="D23" s="20" t="s">
        <v>16</v>
      </c>
      <c r="E23" s="21">
        <v>301.29</v>
      </c>
      <c r="F23" s="21">
        <v>1</v>
      </c>
      <c r="G23" s="22">
        <v>0</v>
      </c>
      <c r="H23" s="23">
        <f t="shared" si="0"/>
        <v>0</v>
      </c>
    </row>
    <row r="24" spans="1:8" ht="105">
      <c r="A24" s="13" t="s">
        <v>67</v>
      </c>
      <c r="B24" s="20" t="s">
        <v>19</v>
      </c>
      <c r="C24" s="20" t="s">
        <v>68</v>
      </c>
      <c r="D24" s="20" t="s">
        <v>20</v>
      </c>
      <c r="E24" s="21">
        <v>650.14</v>
      </c>
      <c r="F24" s="21">
        <v>1</v>
      </c>
      <c r="G24" s="22">
        <v>0</v>
      </c>
      <c r="H24" s="23">
        <f t="shared" si="0"/>
        <v>0</v>
      </c>
    </row>
    <row r="25" spans="1:8" ht="75">
      <c r="A25" s="13" t="s">
        <v>69</v>
      </c>
      <c r="B25" s="20" t="s">
        <v>23</v>
      </c>
      <c r="C25" s="20" t="s">
        <v>70</v>
      </c>
      <c r="D25" s="20" t="s">
        <v>16</v>
      </c>
      <c r="E25" s="21">
        <v>23.78</v>
      </c>
      <c r="F25" s="21">
        <v>1</v>
      </c>
      <c r="G25" s="22">
        <v>0</v>
      </c>
      <c r="H25" s="23">
        <f t="shared" si="0"/>
        <v>0</v>
      </c>
    </row>
    <row r="26" spans="1:8" ht="75">
      <c r="A26" s="13" t="s">
        <v>71</v>
      </c>
      <c r="B26" s="20" t="s">
        <v>26</v>
      </c>
      <c r="C26" s="20" t="s">
        <v>72</v>
      </c>
      <c r="D26" s="20" t="s">
        <v>16</v>
      </c>
      <c r="E26" s="21">
        <v>63.43</v>
      </c>
      <c r="F26" s="21">
        <v>1</v>
      </c>
      <c r="G26" s="22">
        <v>0</v>
      </c>
      <c r="H26" s="23">
        <f t="shared" si="0"/>
        <v>0</v>
      </c>
    </row>
    <row r="27" spans="1:8" ht="60">
      <c r="A27" s="13" t="s">
        <v>73</v>
      </c>
      <c r="B27" s="20" t="s">
        <v>29</v>
      </c>
      <c r="C27" s="20" t="s">
        <v>74</v>
      </c>
      <c r="D27" s="20" t="s">
        <v>16</v>
      </c>
      <c r="E27" s="21">
        <v>87.21</v>
      </c>
      <c r="F27" s="21">
        <v>1</v>
      </c>
      <c r="G27" s="22">
        <v>0</v>
      </c>
      <c r="H27" s="23">
        <f t="shared" si="0"/>
        <v>0</v>
      </c>
    </row>
    <row r="28" spans="1:8" ht="60">
      <c r="A28" s="13" t="s">
        <v>75</v>
      </c>
      <c r="B28" s="20" t="s">
        <v>32</v>
      </c>
      <c r="C28" s="20" t="s">
        <v>76</v>
      </c>
      <c r="D28" s="20" t="s">
        <v>16</v>
      </c>
      <c r="E28" s="21">
        <v>87.21</v>
      </c>
      <c r="F28" s="21">
        <v>4</v>
      </c>
      <c r="G28" s="22">
        <v>0</v>
      </c>
      <c r="H28" s="23">
        <f t="shared" si="0"/>
        <v>0</v>
      </c>
    </row>
    <row r="29" spans="1:8" ht="60">
      <c r="A29" s="13" t="s">
        <v>77</v>
      </c>
      <c r="B29" s="20" t="s">
        <v>35</v>
      </c>
      <c r="C29" s="20" t="s">
        <v>78</v>
      </c>
      <c r="D29" s="20" t="s">
        <v>16</v>
      </c>
      <c r="E29" s="21">
        <v>301.29</v>
      </c>
      <c r="F29" s="21">
        <v>1</v>
      </c>
      <c r="G29" s="22">
        <v>0</v>
      </c>
      <c r="H29" s="23">
        <f t="shared" si="0"/>
        <v>0</v>
      </c>
    </row>
    <row r="30" spans="1:8" ht="60">
      <c r="A30" s="13" t="s">
        <v>79</v>
      </c>
      <c r="B30" s="20" t="s">
        <v>38</v>
      </c>
      <c r="C30" s="20" t="s">
        <v>80</v>
      </c>
      <c r="D30" s="20" t="s">
        <v>16</v>
      </c>
      <c r="E30" s="21">
        <v>301.29</v>
      </c>
      <c r="F30" s="21">
        <v>1</v>
      </c>
      <c r="G30" s="22">
        <v>0</v>
      </c>
      <c r="H30" s="23">
        <f t="shared" si="0"/>
        <v>0</v>
      </c>
    </row>
    <row r="31" spans="1:8" ht="45">
      <c r="A31" s="13" t="s">
        <v>81</v>
      </c>
      <c r="B31" s="20" t="s">
        <v>41</v>
      </c>
      <c r="C31" s="20" t="s">
        <v>82</v>
      </c>
      <c r="D31" s="20" t="s">
        <v>42</v>
      </c>
      <c r="E31" s="21">
        <v>147.35</v>
      </c>
      <c r="F31" s="21">
        <v>1</v>
      </c>
      <c r="G31" s="22">
        <v>0</v>
      </c>
      <c r="H31" s="23">
        <f t="shared" si="0"/>
        <v>0</v>
      </c>
    </row>
    <row r="32" spans="1:8" ht="45">
      <c r="A32" s="13" t="s">
        <v>83</v>
      </c>
      <c r="B32" s="20" t="s">
        <v>45</v>
      </c>
      <c r="C32" s="20" t="s">
        <v>84</v>
      </c>
      <c r="D32" s="20" t="s">
        <v>42</v>
      </c>
      <c r="E32" s="21">
        <v>20.61</v>
      </c>
      <c r="F32" s="21">
        <v>1</v>
      </c>
      <c r="G32" s="22">
        <v>0</v>
      </c>
      <c r="H32" s="23">
        <f t="shared" si="0"/>
        <v>0</v>
      </c>
    </row>
    <row r="33" spans="1:8" ht="45">
      <c r="A33" s="13" t="s">
        <v>85</v>
      </c>
      <c r="B33" s="20" t="s">
        <v>86</v>
      </c>
      <c r="C33" s="20" t="s">
        <v>87</v>
      </c>
      <c r="D33" s="20" t="s">
        <v>42</v>
      </c>
      <c r="E33" s="21">
        <v>12</v>
      </c>
      <c r="F33" s="21">
        <v>1</v>
      </c>
      <c r="G33" s="22">
        <v>0</v>
      </c>
      <c r="H33" s="23">
        <f t="shared" si="0"/>
        <v>0</v>
      </c>
    </row>
    <row r="34" spans="1:8" ht="15">
      <c r="A34" s="13" t="s">
        <v>88</v>
      </c>
      <c r="B34" s="20" t="s">
        <v>51</v>
      </c>
      <c r="C34" s="20" t="s">
        <v>89</v>
      </c>
      <c r="D34" s="20" t="s">
        <v>52</v>
      </c>
      <c r="E34" s="21">
        <v>9</v>
      </c>
      <c r="F34" s="21">
        <v>1</v>
      </c>
      <c r="G34" s="22">
        <v>0</v>
      </c>
      <c r="H34" s="23">
        <f t="shared" si="0"/>
        <v>0</v>
      </c>
    </row>
    <row r="35" spans="1:8" ht="30">
      <c r="A35" s="13" t="s">
        <v>90</v>
      </c>
      <c r="B35" s="20" t="s">
        <v>91</v>
      </c>
      <c r="C35" s="20" t="s">
        <v>93</v>
      </c>
      <c r="D35" s="20" t="s">
        <v>92</v>
      </c>
      <c r="E35" s="21">
        <v>3</v>
      </c>
      <c r="F35" s="21">
        <v>1</v>
      </c>
      <c r="G35" s="22">
        <v>0</v>
      </c>
      <c r="H35" s="23">
        <f t="shared" si="0"/>
        <v>0</v>
      </c>
    </row>
    <row r="36" spans="1:8" ht="15">
      <c r="A36" s="13" t="s">
        <v>94</v>
      </c>
      <c r="B36" s="20" t="s">
        <v>95</v>
      </c>
      <c r="C36" s="20" t="s">
        <v>97</v>
      </c>
      <c r="D36" s="20" t="s">
        <v>96</v>
      </c>
      <c r="E36" s="21">
        <v>1</v>
      </c>
      <c r="F36" s="21">
        <v>1</v>
      </c>
      <c r="G36" s="22">
        <v>0</v>
      </c>
      <c r="H36" s="23">
        <f t="shared" si="0"/>
        <v>0</v>
      </c>
    </row>
    <row r="37" spans="1:8" ht="15">
      <c r="A37" s="13" t="s">
        <v>98</v>
      </c>
      <c r="B37" s="20" t="s">
        <v>99</v>
      </c>
      <c r="C37" s="20" t="s">
        <v>101</v>
      </c>
      <c r="D37" s="20" t="s">
        <v>100</v>
      </c>
      <c r="E37" s="21">
        <v>1</v>
      </c>
      <c r="F37" s="21">
        <v>1</v>
      </c>
      <c r="G37" s="22">
        <v>0</v>
      </c>
      <c r="H37" s="23">
        <f t="shared" si="0"/>
        <v>0</v>
      </c>
    </row>
    <row r="38" spans="1:8" ht="60">
      <c r="A38" s="13" t="s">
        <v>102</v>
      </c>
      <c r="B38" s="20" t="s">
        <v>55</v>
      </c>
      <c r="C38" s="20" t="s">
        <v>103</v>
      </c>
      <c r="D38" s="20" t="s">
        <v>42</v>
      </c>
      <c r="E38" s="21">
        <v>158.57</v>
      </c>
      <c r="F38" s="21">
        <v>1</v>
      </c>
      <c r="G38" s="22">
        <v>0</v>
      </c>
      <c r="H38" s="23">
        <f t="shared" si="0"/>
        <v>0</v>
      </c>
    </row>
    <row r="39" spans="1:8" ht="15">
      <c r="A39" s="13" t="s">
        <v>104</v>
      </c>
      <c r="B39" s="20" t="s">
        <v>58</v>
      </c>
      <c r="C39" s="20" t="s">
        <v>60</v>
      </c>
      <c r="D39" s="20" t="s">
        <v>59</v>
      </c>
      <c r="E39" s="21">
        <v>1</v>
      </c>
      <c r="F39" s="21">
        <v>1</v>
      </c>
      <c r="G39" s="22">
        <v>0</v>
      </c>
      <c r="H39" s="23">
        <f t="shared" si="0"/>
        <v>0</v>
      </c>
    </row>
    <row r="40" spans="1:8" ht="15">
      <c r="A40" s="24" t="s">
        <v>105</v>
      </c>
      <c r="B40" s="25" t="s">
        <v>11</v>
      </c>
      <c r="C40" s="25" t="s">
        <v>106</v>
      </c>
      <c r="D40" s="26" t="s">
        <v>0</v>
      </c>
      <c r="E40" s="26" t="s">
        <v>0</v>
      </c>
      <c r="F40" s="26" t="s">
        <v>0</v>
      </c>
      <c r="G40" s="18" t="s">
        <v>0</v>
      </c>
      <c r="H40" s="27">
        <f>SUM(H41:H52)</f>
        <v>0</v>
      </c>
    </row>
    <row r="41" spans="1:8" ht="90">
      <c r="A41" s="13" t="s">
        <v>107</v>
      </c>
      <c r="B41" s="20" t="s">
        <v>108</v>
      </c>
      <c r="C41" s="20" t="s">
        <v>109</v>
      </c>
      <c r="D41" s="20" t="s">
        <v>42</v>
      </c>
      <c r="E41" s="21">
        <v>28</v>
      </c>
      <c r="F41" s="21">
        <v>1</v>
      </c>
      <c r="G41" s="22">
        <v>0</v>
      </c>
      <c r="H41" s="23">
        <f t="shared" si="0"/>
        <v>0</v>
      </c>
    </row>
    <row r="42" spans="1:8" ht="75">
      <c r="A42" s="13" t="s">
        <v>110</v>
      </c>
      <c r="B42" s="20" t="s">
        <v>111</v>
      </c>
      <c r="C42" s="20" t="s">
        <v>112</v>
      </c>
      <c r="D42" s="20" t="s">
        <v>20</v>
      </c>
      <c r="E42" s="21">
        <v>16.25</v>
      </c>
      <c r="F42" s="21">
        <v>1</v>
      </c>
      <c r="G42" s="22">
        <v>0</v>
      </c>
      <c r="H42" s="23">
        <f t="shared" si="0"/>
        <v>0</v>
      </c>
    </row>
    <row r="43" spans="1:8" ht="60">
      <c r="A43" s="13" t="s">
        <v>113</v>
      </c>
      <c r="B43" s="20" t="s">
        <v>29</v>
      </c>
      <c r="C43" s="20" t="s">
        <v>114</v>
      </c>
      <c r="D43" s="20" t="s">
        <v>16</v>
      </c>
      <c r="E43" s="21">
        <v>187.78</v>
      </c>
      <c r="F43" s="21">
        <v>1</v>
      </c>
      <c r="G43" s="22">
        <v>0</v>
      </c>
      <c r="H43" s="23">
        <f t="shared" si="0"/>
        <v>0</v>
      </c>
    </row>
    <row r="44" spans="1:8" ht="60">
      <c r="A44" s="13" t="s">
        <v>115</v>
      </c>
      <c r="B44" s="20" t="s">
        <v>32</v>
      </c>
      <c r="C44" s="20" t="s">
        <v>116</v>
      </c>
      <c r="D44" s="20" t="s">
        <v>16</v>
      </c>
      <c r="E44" s="21">
        <v>187.78</v>
      </c>
      <c r="F44" s="21">
        <v>4</v>
      </c>
      <c r="G44" s="22">
        <v>0</v>
      </c>
      <c r="H44" s="23">
        <f t="shared" si="0"/>
        <v>0</v>
      </c>
    </row>
    <row r="45" spans="1:8" ht="60">
      <c r="A45" s="13" t="s">
        <v>117</v>
      </c>
      <c r="B45" s="20" t="s">
        <v>118</v>
      </c>
      <c r="C45" s="20" t="s">
        <v>119</v>
      </c>
      <c r="D45" s="20" t="s">
        <v>42</v>
      </c>
      <c r="E45" s="21">
        <v>34</v>
      </c>
      <c r="F45" s="21">
        <v>1</v>
      </c>
      <c r="G45" s="22">
        <v>0</v>
      </c>
      <c r="H45" s="23">
        <f t="shared" si="0"/>
        <v>0</v>
      </c>
    </row>
    <row r="46" spans="1:8" ht="60">
      <c r="A46" s="13" t="s">
        <v>120</v>
      </c>
      <c r="B46" s="20" t="s">
        <v>121</v>
      </c>
      <c r="C46" s="20" t="s">
        <v>122</v>
      </c>
      <c r="D46" s="20" t="s">
        <v>42</v>
      </c>
      <c r="E46" s="21">
        <v>34</v>
      </c>
      <c r="F46" s="21">
        <v>10</v>
      </c>
      <c r="G46" s="22">
        <v>0</v>
      </c>
      <c r="H46" s="23">
        <f t="shared" si="0"/>
        <v>0</v>
      </c>
    </row>
    <row r="47" spans="1:8" ht="75">
      <c r="A47" s="13" t="s">
        <v>123</v>
      </c>
      <c r="B47" s="20" t="s">
        <v>124</v>
      </c>
      <c r="C47" s="20" t="s">
        <v>125</v>
      </c>
      <c r="D47" s="20" t="s">
        <v>42</v>
      </c>
      <c r="E47" s="21">
        <v>174</v>
      </c>
      <c r="F47" s="21">
        <v>1</v>
      </c>
      <c r="G47" s="22">
        <v>0</v>
      </c>
      <c r="H47" s="23">
        <f t="shared" si="0"/>
        <v>0</v>
      </c>
    </row>
    <row r="48" spans="1:8" ht="60">
      <c r="A48" s="13" t="s">
        <v>126</v>
      </c>
      <c r="B48" s="20" t="s">
        <v>127</v>
      </c>
      <c r="C48" s="20" t="s">
        <v>128</v>
      </c>
      <c r="D48" s="20" t="s">
        <v>20</v>
      </c>
      <c r="E48" s="21">
        <v>507.5</v>
      </c>
      <c r="F48" s="21">
        <v>1</v>
      </c>
      <c r="G48" s="22">
        <v>0</v>
      </c>
      <c r="H48" s="23">
        <f t="shared" si="0"/>
        <v>0</v>
      </c>
    </row>
    <row r="49" spans="1:8" ht="60">
      <c r="A49" s="13" t="s">
        <v>129</v>
      </c>
      <c r="B49" s="20" t="s">
        <v>130</v>
      </c>
      <c r="C49" s="20" t="s">
        <v>131</v>
      </c>
      <c r="D49" s="20" t="s">
        <v>20</v>
      </c>
      <c r="E49" s="21">
        <v>507.5</v>
      </c>
      <c r="F49" s="21">
        <v>1</v>
      </c>
      <c r="G49" s="22">
        <v>0</v>
      </c>
      <c r="H49" s="23">
        <f t="shared" si="0"/>
        <v>0</v>
      </c>
    </row>
    <row r="50" spans="1:8" ht="90">
      <c r="A50" s="13" t="s">
        <v>132</v>
      </c>
      <c r="B50" s="20" t="s">
        <v>133</v>
      </c>
      <c r="C50" s="20" t="s">
        <v>134</v>
      </c>
      <c r="D50" s="20" t="s">
        <v>20</v>
      </c>
      <c r="E50" s="21">
        <v>300</v>
      </c>
      <c r="F50" s="21">
        <v>1</v>
      </c>
      <c r="G50" s="22">
        <v>0</v>
      </c>
      <c r="H50" s="23">
        <f t="shared" si="0"/>
        <v>0</v>
      </c>
    </row>
    <row r="51" spans="1:8" ht="60">
      <c r="A51" s="13" t="s">
        <v>135</v>
      </c>
      <c r="B51" s="20" t="s">
        <v>136</v>
      </c>
      <c r="C51" s="20" t="s">
        <v>137</v>
      </c>
      <c r="D51" s="20" t="s">
        <v>42</v>
      </c>
      <c r="E51" s="21">
        <v>28</v>
      </c>
      <c r="F51" s="21">
        <v>1</v>
      </c>
      <c r="G51" s="22">
        <v>0</v>
      </c>
      <c r="H51" s="23">
        <f t="shared" si="0"/>
        <v>0</v>
      </c>
    </row>
    <row r="52" spans="1:8" ht="75">
      <c r="A52" s="13" t="s">
        <v>138</v>
      </c>
      <c r="B52" s="20" t="s">
        <v>139</v>
      </c>
      <c r="C52" s="20" t="s">
        <v>140</v>
      </c>
      <c r="D52" s="20" t="s">
        <v>20</v>
      </c>
      <c r="E52" s="21">
        <v>16.25</v>
      </c>
      <c r="F52" s="21">
        <v>1</v>
      </c>
      <c r="G52" s="22">
        <v>0</v>
      </c>
      <c r="H52" s="23">
        <f t="shared" si="0"/>
        <v>0</v>
      </c>
    </row>
    <row r="53" spans="1:9" ht="15">
      <c r="A53" s="30" t="s">
        <v>149</v>
      </c>
      <c r="B53" s="30"/>
      <c r="C53" s="30"/>
      <c r="D53" s="30"/>
      <c r="E53" s="30"/>
      <c r="F53" s="30"/>
      <c r="G53" s="30"/>
      <c r="H53" s="19">
        <f>SUM(H5:H52)/2</f>
        <v>0</v>
      </c>
      <c r="I53" s="3"/>
    </row>
    <row r="54" spans="1:8" ht="12.75" customHeight="1">
      <c r="A54" s="31" t="s">
        <v>150</v>
      </c>
      <c r="B54" s="31"/>
      <c r="C54" s="31"/>
      <c r="D54" s="31"/>
      <c r="E54" s="31"/>
      <c r="F54" s="31"/>
      <c r="G54" s="31"/>
      <c r="H54" s="19">
        <f>H53*0.23</f>
        <v>0</v>
      </c>
    </row>
    <row r="55" spans="1:8" ht="12.75" customHeight="1">
      <c r="A55" s="31" t="s">
        <v>151</v>
      </c>
      <c r="B55" s="31"/>
      <c r="C55" s="31"/>
      <c r="D55" s="31"/>
      <c r="E55" s="31"/>
      <c r="F55" s="31"/>
      <c r="G55" s="31"/>
      <c r="H55" s="19">
        <f>H54+H53</f>
        <v>0</v>
      </c>
    </row>
  </sheetData>
  <sheetProtection/>
  <mergeCells count="4">
    <mergeCell ref="A1:H1"/>
    <mergeCell ref="A53:G53"/>
    <mergeCell ref="A54:G54"/>
    <mergeCell ref="A55:G5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Adam Płaziński</cp:lastModifiedBy>
  <cp:lastPrinted>2019-02-14T10:26:00Z</cp:lastPrinted>
  <dcterms:created xsi:type="dcterms:W3CDTF">2013-03-19T16:38:19Z</dcterms:created>
  <dcterms:modified xsi:type="dcterms:W3CDTF">2019-02-14T10:26:03Z</dcterms:modified>
  <cp:category/>
  <cp:version/>
  <cp:contentType/>
  <cp:contentStatus/>
</cp:coreProperties>
</file>